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2026수서\희망3차\"/>
    </mc:Choice>
  </mc:AlternateContent>
  <bookViews>
    <workbookView xWindow="0" yWindow="0" windowWidth="27525" windowHeight="9795" activeTab="1"/>
  </bookViews>
  <sheets>
    <sheet name="청소년자료실" sheetId="1" r:id="rId1"/>
    <sheet name="어린이자료실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49" i="2" l="1"/>
  <c r="F48" i="2"/>
  <c r="F47" i="2"/>
  <c r="F46" i="2"/>
  <c r="F45" i="2"/>
  <c r="F44" i="2"/>
  <c r="F43" i="2"/>
  <c r="F42" i="2"/>
  <c r="F41" i="2"/>
  <c r="F40" i="2"/>
  <c r="F39" i="2"/>
  <c r="F38" i="2"/>
  <c r="F37" i="2"/>
  <c r="F36" i="2"/>
  <c r="F35" i="2"/>
  <c r="F34" i="2"/>
  <c r="F33" i="2"/>
  <c r="F32" i="2"/>
  <c r="F31" i="2"/>
  <c r="F30" i="2"/>
  <c r="F29" i="2"/>
  <c r="F28" i="2"/>
  <c r="F27" i="2"/>
  <c r="F26" i="2"/>
  <c r="F25" i="2"/>
  <c r="F24" i="2"/>
  <c r="F23" i="2"/>
  <c r="F22" i="2"/>
  <c r="F21" i="2"/>
  <c r="F20" i="2"/>
  <c r="F19" i="2"/>
  <c r="F18" i="2"/>
  <c r="F17" i="2"/>
  <c r="F16" i="2"/>
  <c r="F15" i="2"/>
  <c r="F14" i="2"/>
  <c r="F13" i="2"/>
  <c r="F12" i="2"/>
  <c r="F11" i="2"/>
  <c r="F10" i="2"/>
  <c r="F9" i="2"/>
  <c r="F8" i="2"/>
  <c r="F7" i="2"/>
  <c r="F6" i="2"/>
  <c r="F5" i="2"/>
  <c r="F4" i="2"/>
  <c r="F3" i="2"/>
  <c r="F3" i="1" l="1"/>
  <c r="F4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</calcChain>
</file>

<file path=xl/sharedStrings.xml><?xml version="1.0" encoding="utf-8"?>
<sst xmlns="http://schemas.openxmlformats.org/spreadsheetml/2006/main" count="481" uniqueCount="444">
  <si>
    <t>시작등록번호</t>
  </si>
  <si>
    <t>서명</t>
  </si>
  <si>
    <t>저작자</t>
  </si>
  <si>
    <t>발행자</t>
  </si>
  <si>
    <t>ISBN</t>
  </si>
  <si>
    <t>JU0000062895</t>
  </si>
  <si>
    <t>(빨간내복야코) 어린이 상식 : 이거 모르면 지구인 아님. 5, 감정 어휘</t>
  </si>
  <si>
    <t>빨간내복야코 원작;박동명 글;도니패밀리 그림</t>
  </si>
  <si>
    <t>아울북:북이십일</t>
  </si>
  <si>
    <t>아 031-빨11ㅃ-5</t>
  </si>
  <si>
    <t>JU0000062969</t>
  </si>
  <si>
    <t>세상의 규칙 : 50개의 규칙</t>
  </si>
  <si>
    <t>다카하마 마사노부 글;하야시 유미 그림;임민정 옮김</t>
  </si>
  <si>
    <t>oldstairs</t>
  </si>
  <si>
    <t>아 199-다821ㅅ</t>
  </si>
  <si>
    <t>JU0000062947</t>
  </si>
  <si>
    <t>만화 한국 신화 : 어린이를 위한 우리 인문학. 10, 운명을 개척하는 가믄장아기</t>
  </si>
  <si>
    <t>박정효 글;권수영,김기수 그림</t>
  </si>
  <si>
    <t>다산어린이:다산북스</t>
  </si>
  <si>
    <t>아 219.11-박73ㅁ-10</t>
  </si>
  <si>
    <t>JU0000062952</t>
  </si>
  <si>
    <t>(설민석의) 그리스 로마 신화 대모험. 14, 페르세포네와 계절의 탄생</t>
  </si>
  <si>
    <t>설민석,남이담 글;스튜디오 담 만화</t>
  </si>
  <si>
    <t>Dankkumi(단꿈아이)</t>
  </si>
  <si>
    <t>아 219.2-설39ㄱ-14</t>
  </si>
  <si>
    <t>JU0000062930</t>
  </si>
  <si>
    <t>똑똑한 내가 위험하다고? : 인공 지능부터 사이버 폭력까지, 스마트폰의 두 얼굴</t>
  </si>
  <si>
    <t>연유진 글;방상호 그림</t>
  </si>
  <si>
    <t>풀빛</t>
  </si>
  <si>
    <t>아 334-연67ㄸ</t>
  </si>
  <si>
    <t>JU0000062965</t>
  </si>
  <si>
    <t>미스터리 과학 조사단 : 본격 미스터리 과학 상식 만화. 10, 빛과 전기의 이용</t>
  </si>
  <si>
    <t>안치현 글;강경효 그림</t>
  </si>
  <si>
    <t>미래엔:아이세움</t>
  </si>
  <si>
    <t>아 400-미58미-10</t>
  </si>
  <si>
    <t>JU0000062938</t>
  </si>
  <si>
    <t>(빨간내복야코) 안 읽으면 완~전 위험한 과학책. 4, 학교 평화가 위기</t>
  </si>
  <si>
    <t>빨간내복야코 원작;박종은 글;이영아 그림</t>
  </si>
  <si>
    <t>위즈덤하우스</t>
  </si>
  <si>
    <t>아 404-빨11ㅇ-4</t>
  </si>
  <si>
    <t>JU0000062945</t>
  </si>
  <si>
    <t>(어쩔뚱땡!) 고구마머리 TV. 11, 열대 무인도, 새로운 모험!</t>
  </si>
  <si>
    <t>서동건 글;김기수 그림</t>
  </si>
  <si>
    <t>북이십일 아울북</t>
  </si>
  <si>
    <t>아 408-서225ㄱ-11</t>
  </si>
  <si>
    <t>JU0000062970</t>
  </si>
  <si>
    <t>(흔한남매의) 흔한 호기심 : 일상에서 만나는 과학 상식. 14</t>
  </si>
  <si>
    <t>흔한남매 원작;최재연 글;유난희 그림</t>
  </si>
  <si>
    <t>아 408-흔91ㅎ-14</t>
  </si>
  <si>
    <t>JU0000062903</t>
  </si>
  <si>
    <t>(루아와 파이의) 지구 구출 용감한 수학. 8, 수학으로 감춘 암호를 풀어라!</t>
  </si>
  <si>
    <t>남호영 글;김잔디 그림</t>
  </si>
  <si>
    <t>한솔수북</t>
  </si>
  <si>
    <t>아 410-남95ㅈ-8</t>
  </si>
  <si>
    <t>JU0000062904</t>
  </si>
  <si>
    <t>(루아와 파이의) 지구 구출 용감한 수학. 9, 색깔도 분류하면 수학이 된다고?</t>
  </si>
  <si>
    <t>아 410-남95ㅈ-9</t>
  </si>
  <si>
    <t>JU0000062900</t>
  </si>
  <si>
    <t>(루아와 파이의) 지구 구출 용감한 수학. 10, 원뿔대를 타고 우주로 출발!</t>
  </si>
  <si>
    <t>아 410-남95ㅈ-10</t>
  </si>
  <si>
    <t>JU0000062909</t>
  </si>
  <si>
    <t>팜 : 수학 편. 4, 시간 농장</t>
  </si>
  <si>
    <t>홍지연 글;지문 그림</t>
  </si>
  <si>
    <t>길벗스쿨</t>
  </si>
  <si>
    <t>아 410-홍79ㅍ-4</t>
  </si>
  <si>
    <t>JU0000062943</t>
  </si>
  <si>
    <t>(Go Go) 카카오프렌즈 자연탐사. 14, 한반도 DMZ 숲</t>
  </si>
  <si>
    <t>조주희 글;김정한 그림</t>
  </si>
  <si>
    <t>아 472-조77ㅋ-14</t>
  </si>
  <si>
    <t>JU0000062899</t>
  </si>
  <si>
    <t>(최재천의) 동물대탐험 : 지구를 사랑하는 어린이를 위한 생물학 동화. 9, 도요새와 함께 날다</t>
  </si>
  <si>
    <t>황혜영 글;박현미 그림;안선영 해설</t>
  </si>
  <si>
    <t>아 491.508-황94ㄷ-9</t>
  </si>
  <si>
    <t>JU0000062960</t>
  </si>
  <si>
    <t>의사 어벤저스 : 어린이 의학 동화. 25, 배변·배뇨 질환, 부끄러움을 이겨 내라!</t>
  </si>
  <si>
    <t>고희정 글;조승연 그림</t>
  </si>
  <si>
    <t>가나:가나문화콘텐츠</t>
  </si>
  <si>
    <t>아 510.4-고98ㅇ-25</t>
  </si>
  <si>
    <t>JU0000062932</t>
  </si>
  <si>
    <t>(빨간내복야코) 이거 완전 아사라비아 한자. 1</t>
  </si>
  <si>
    <t>빨간내복야코 원작;최재훈 글;김기수 그림</t>
  </si>
  <si>
    <t>서울문화사</t>
  </si>
  <si>
    <t>아 711.47-빨11ㅇ-1</t>
  </si>
  <si>
    <t>JU0000062931</t>
  </si>
  <si>
    <t>(빨간내복야코) 이거 완전 아사라비아 한자. 2</t>
  </si>
  <si>
    <t>빨간내복야코 원작;최재훈 글;김기수,황정호 그림</t>
  </si>
  <si>
    <t>아 711.47-빨11ㅇ-2</t>
  </si>
  <si>
    <t>JU0000062973</t>
  </si>
  <si>
    <t>(빨간내복야코) 이거 완전 아사라비아 한자. 3</t>
  </si>
  <si>
    <t>아 711.47-빨11ㅇ-3</t>
  </si>
  <si>
    <t>JU0000062888</t>
  </si>
  <si>
    <t>사씨남정기</t>
  </si>
  <si>
    <t>김만중 원작;양태석 글;조성경 그림</t>
  </si>
  <si>
    <t>은하수미디어</t>
  </si>
  <si>
    <t>아 813.5-김31ㅅ</t>
  </si>
  <si>
    <t>JU0000062898</t>
  </si>
  <si>
    <t>(설민석의) 우리 고전 대모험. 9, 두껍전, 장끼전</t>
  </si>
  <si>
    <t>설민석,최설희 글;강신영 그림</t>
  </si>
  <si>
    <t>아 813.5-설39ㅇ-9</t>
  </si>
  <si>
    <t>JU0000062887</t>
  </si>
  <si>
    <t>춘향전</t>
  </si>
  <si>
    <t>양태석 글;라임스튜디오 그림</t>
  </si>
  <si>
    <t>아 813.5-양832ㅊ</t>
  </si>
  <si>
    <t>JU0000062889</t>
  </si>
  <si>
    <t>홍길동전</t>
  </si>
  <si>
    <t>허균 원작;양태석 글;라임스튜디오 그림</t>
  </si>
  <si>
    <t>아 813.5-허17ㅎ</t>
  </si>
  <si>
    <t>JU0000062906</t>
  </si>
  <si>
    <t>간니닌니 마법의 도서관. 20, 잭과 콩나무</t>
  </si>
  <si>
    <t>지유리 글;이경희 그림</t>
  </si>
  <si>
    <t>아울북</t>
  </si>
  <si>
    <t>아 813.8-간219ㅇ-20</t>
  </si>
  <si>
    <t>JU0000062944</t>
  </si>
  <si>
    <t>(슈퍼 초능력 판타지) 천재 의사 시건방. 4, 대왕고래가 나타났다</t>
  </si>
  <si>
    <t>강효미 글;유영근 그림</t>
  </si>
  <si>
    <t>머스트비</t>
  </si>
  <si>
    <t>아 813.8-강96ㅊ-4</t>
  </si>
  <si>
    <t>JU0000062917</t>
  </si>
  <si>
    <t>별이 빛나는 고양이 마을. 4, 별고양이와 푸른 바다</t>
  </si>
  <si>
    <t>고양이와 스프 원작;히요 글;루체 그림</t>
  </si>
  <si>
    <t>다산북스</t>
  </si>
  <si>
    <t>아 813.8-고62ㅂ-4</t>
  </si>
  <si>
    <t>JU0000062894</t>
  </si>
  <si>
    <t>5학년 3반 예쁜 말 도둑</t>
  </si>
  <si>
    <t>김연희 글;이경석 그림</t>
  </si>
  <si>
    <t>지구별아이:터닝페이지</t>
  </si>
  <si>
    <t>아 813.8-김64ㅇ</t>
  </si>
  <si>
    <t>JU0000062953</t>
  </si>
  <si>
    <t>생일엔 마라탕. 7, 두근두근 사랑의 마라탕</t>
  </si>
  <si>
    <t>류미정 글;손수정 그림</t>
  </si>
  <si>
    <t>밝은미래</t>
  </si>
  <si>
    <t>아 813.8-류39ㅅ-7</t>
  </si>
  <si>
    <t>JU0000062937</t>
  </si>
  <si>
    <t>오해의 달인 : K-초등 리얼리티 스토리</t>
  </si>
  <si>
    <t>박현숙 글;모차 그림</t>
  </si>
  <si>
    <t>아 813.8-박94ㅇ</t>
  </si>
  <si>
    <t>JU0000062946</t>
  </si>
  <si>
    <t>요괴 객주 호원각</t>
  </si>
  <si>
    <t>신은경 글;신소현 그림</t>
  </si>
  <si>
    <t>비룡소</t>
  </si>
  <si>
    <t>아 813.8-신68ㅇ</t>
  </si>
  <si>
    <t>JU0000062961</t>
  </si>
  <si>
    <t>웃소 = Wootso. 13</t>
  </si>
  <si>
    <t>웃소 원작;이시현 글;박강호 그림</t>
  </si>
  <si>
    <t>아 813.8-웃55ㅇ-13</t>
  </si>
  <si>
    <t>JU0000062942</t>
  </si>
  <si>
    <t>리플레이</t>
  </si>
  <si>
    <t>이윤정 글;박재인 그림</t>
  </si>
  <si>
    <t>문학동네</t>
  </si>
  <si>
    <t>아 813.8-이67ㄹ</t>
  </si>
  <si>
    <t>JU0000062891</t>
  </si>
  <si>
    <t>마이 가디언. 4, 말의 무게</t>
  </si>
  <si>
    <t>이재문 글;무디 그림</t>
  </si>
  <si>
    <t>이지북</t>
  </si>
  <si>
    <t>아 813.8-이72ㅁ-4</t>
  </si>
  <si>
    <t>JU0000062886</t>
  </si>
  <si>
    <t>푸른 사자 와니니 : 이현 장편동화, 암사자 말라이카</t>
  </si>
  <si>
    <t>이현 지음;오윤화 그림</t>
  </si>
  <si>
    <t>창비</t>
  </si>
  <si>
    <t>아 813.8-이94ㅍ</t>
  </si>
  <si>
    <t>JU0000062896</t>
  </si>
  <si>
    <t>귀신 카페는 오늘도 영업 중</t>
  </si>
  <si>
    <t>정화영 글;뚱딴지 그림</t>
  </si>
  <si>
    <t>아 813.8-정95ㄱ</t>
  </si>
  <si>
    <t>JU0000062892</t>
  </si>
  <si>
    <t>초능력 탐정단. 2, 호월단의 비밀</t>
  </si>
  <si>
    <t>최소혜 글;김은정 그림</t>
  </si>
  <si>
    <t>주니어김영사</t>
  </si>
  <si>
    <t>아 813.8-최55ㅊ-2</t>
  </si>
  <si>
    <t>JU0000062964</t>
  </si>
  <si>
    <t>설민석의 삼국지 대모험. 26, 영웅이 남긴 지혜</t>
  </si>
  <si>
    <t>단꿈아이 글;남이담 각색;스튜디오 담 만화</t>
  </si>
  <si>
    <t>단꿈아이</t>
  </si>
  <si>
    <t>아 823.5-단17ㅅ-26</t>
  </si>
  <si>
    <t>JU0000062893</t>
  </si>
  <si>
    <t>수상한 보건실 : 소메야 가코 장편동화. 6, 천벌 내리는 은행나무</t>
  </si>
  <si>
    <t>소메야 가코 지음;히쓰기 그림;김소연 옮김</t>
  </si>
  <si>
    <t>책읽는곰</t>
  </si>
  <si>
    <t>아 833.8-소33ㅅ-6</t>
  </si>
  <si>
    <t>JU0000062949</t>
  </si>
  <si>
    <t>전사들 슈퍼 에디션 : 톨스타의 복수</t>
  </si>
  <si>
    <t>에린 헌터 지음;서현정 옮김</t>
  </si>
  <si>
    <t>가람어린이</t>
  </si>
  <si>
    <t>아 843-헌833ㅈ</t>
  </si>
  <si>
    <t>JU0000062948</t>
  </si>
  <si>
    <t>전사들 그림자의 환영. 6-5, 불의 강</t>
  </si>
  <si>
    <t>아 843-헌833ㅈ-6-5</t>
  </si>
  <si>
    <t>JU0000062966</t>
  </si>
  <si>
    <t>(오싹오싹 친구들!) 끔찍한 샐러드</t>
  </si>
  <si>
    <t>에런 레이놀즈 글;피터 브라운 그림;홍연미 옮김</t>
  </si>
  <si>
    <t>토토북</t>
  </si>
  <si>
    <t>아 843.6-레69ㄲ</t>
  </si>
  <si>
    <t>JU0000062954</t>
  </si>
  <si>
    <t>드래곤 마스터. 16, 사운드 드래곤의 울림</t>
  </si>
  <si>
    <t>트레이시 웨스트 글;매트 러브리지 그림;윤영 번역</t>
  </si>
  <si>
    <t>아 843.6-웨58ㄷ-16</t>
  </si>
  <si>
    <t>JU0000062972</t>
  </si>
  <si>
    <t>그건 내 마음이 아니야</t>
  </si>
  <si>
    <t>바티스트 보리외 글;친 렁 그림;최은아 옮김</t>
  </si>
  <si>
    <t>아 863-보239ㄱ</t>
  </si>
  <si>
    <t>JU0000062967</t>
  </si>
  <si>
    <t>(이세계 탐험단) 조선왕조실록. 1, 정조, 개혁을 이끈 소통의 군주</t>
  </si>
  <si>
    <t>하지강 글;김기수 그림</t>
  </si>
  <si>
    <t>아 911.05-하79ㅈ-1</t>
  </si>
  <si>
    <t>JU0000062907</t>
  </si>
  <si>
    <t>(르네와 글럼푸트의) 끄트머리 식당을 찾아온 수상한 손님</t>
  </si>
  <si>
    <t>마이키 플리즈 글·그림;노은정 옮김</t>
  </si>
  <si>
    <t>유 808.91-비236ㅂ</t>
  </si>
  <si>
    <t>JU0000062926</t>
  </si>
  <si>
    <t>바람이 불어오면 : 솔솔 그림책</t>
  </si>
  <si>
    <t>솔솔 글·그림</t>
  </si>
  <si>
    <t>laplanta(라플란타)</t>
  </si>
  <si>
    <t>유 813.8-솔55ㅂ</t>
  </si>
  <si>
    <t>JU0000062925</t>
  </si>
  <si>
    <t>눈, 눈, 누구 눈? : 지구 곳곳 동물들의 눈 이야기</t>
  </si>
  <si>
    <t>줄리 머피 글;한나 톨슨 그림;김지연 옮김</t>
  </si>
  <si>
    <t>보랏빛소어린이</t>
  </si>
  <si>
    <t>유 843.6-머849ㄴ</t>
  </si>
  <si>
    <t>JU0000062927</t>
  </si>
  <si>
    <t>그림책은 힘이 세다 : 도서관에서 발견한 47가지 그림책 질문</t>
  </si>
  <si>
    <t>박미숙 지음</t>
  </si>
  <si>
    <t>책이라는신화</t>
  </si>
  <si>
    <t>청 029.8-박39ㄱ</t>
  </si>
  <si>
    <t>JU0000062924</t>
  </si>
  <si>
    <t>세계척학전집 : 있어 보이는 척 하기 좋은 돈의 문법, 훔친 부 편</t>
  </si>
  <si>
    <t>이클립스 지음</t>
  </si>
  <si>
    <t>모티브</t>
  </si>
  <si>
    <t>청 104-이828ㅅ</t>
  </si>
  <si>
    <t>JU0000062908</t>
  </si>
  <si>
    <t>(10대가 꼭 읽어야 할) 논어 : 그래픽 노블로 만나는 인문 고전의 꽃</t>
  </si>
  <si>
    <t>공자 원저;인동교 글·그림</t>
  </si>
  <si>
    <t>시간과공간사</t>
  </si>
  <si>
    <t>청 148.3-공71ㄴ</t>
  </si>
  <si>
    <t>JU0000062958</t>
  </si>
  <si>
    <t>데일 카네기 내면성장론</t>
  </si>
  <si>
    <t>데일 카네기 지음;이종인 옮김</t>
  </si>
  <si>
    <t>현대지성</t>
  </si>
  <si>
    <t>청 189-카213ㄷ</t>
  </si>
  <si>
    <t>JU0000062911</t>
  </si>
  <si>
    <t>어른의 그릇 : 나를 비우고 뜻을 채우는 52주간의 마음공부</t>
  </si>
  <si>
    <t>조윤제 지음</t>
  </si>
  <si>
    <t>청림출판</t>
  </si>
  <si>
    <t>청 199.1-조67ㅇ</t>
  </si>
  <si>
    <t>JU0000062959</t>
  </si>
  <si>
    <t>루이스 헤이의 편지</t>
  </si>
  <si>
    <t>루이스 L. 헤이 지음;엄남미 옮김</t>
  </si>
  <si>
    <t>케이미라클모닝</t>
  </si>
  <si>
    <t>청 199.1-헤69ㄹ</t>
  </si>
  <si>
    <t>JU0000062901</t>
  </si>
  <si>
    <t>나로 살기에 아직 늦지 않았다 : 융과 함께 다시 시작하는 인생 수업</t>
  </si>
  <si>
    <t>최광현 지음</t>
  </si>
  <si>
    <t>추수밭:청림출판</t>
  </si>
  <si>
    <t>청 199.6-최16ㄴ</t>
  </si>
  <si>
    <t>JU0000062916</t>
  </si>
  <si>
    <t>인생을 위한 최소한의 생각</t>
  </si>
  <si>
    <t>신영준,고영성 [공]지음</t>
  </si>
  <si>
    <t>상상스퀘어</t>
  </si>
  <si>
    <t>청 199.8-신64ㅇ</t>
  </si>
  <si>
    <t>JU0000062905</t>
  </si>
  <si>
    <t>펭수야~학교가자 : 펭수＆똘비와 함께하는 똑똑한 투자 인생의 첫걸음. 3, 실전 투자 편</t>
  </si>
  <si>
    <t>키움증권 채널K,자이언트 펭TV 지음</t>
  </si>
  <si>
    <t>넥스트씨</t>
  </si>
  <si>
    <t>청 320-키67ㅍ-3</t>
  </si>
  <si>
    <t>JU0000062950</t>
  </si>
  <si>
    <t>부동산은 어떻게 권력이 되었나 : 지구상 가장 비싼 자산의 미래</t>
  </si>
  <si>
    <t>마이크 버드 지음;박세연 옮김</t>
  </si>
  <si>
    <t>RHK(알에이치코리아)</t>
  </si>
  <si>
    <t>청 321.32-버228ㅂ</t>
  </si>
  <si>
    <t>JU0000062914</t>
  </si>
  <si>
    <t>디자인 창업의 모든 것</t>
  </si>
  <si>
    <t>김진경,진진아 지음</t>
  </si>
  <si>
    <t>어깨위망원경</t>
  </si>
  <si>
    <t>청 325.1-김79ㄷ</t>
  </si>
  <si>
    <t>JU0000062936</t>
  </si>
  <si>
    <t>우리는 실리콘밸리에 속았다 : 나는 500억짜리 회사를 가진 가난뱅이 CEO입니다</t>
  </si>
  <si>
    <t>랜드 피쉬킨 지음;김도형 옮김</t>
  </si>
  <si>
    <t>스타트업북스</t>
  </si>
  <si>
    <t>청 325.21-피57ㅇ</t>
  </si>
  <si>
    <t>JU0000062884</t>
  </si>
  <si>
    <t>실패를 통과하는 일 : 비전, 사람, 돈을 둘러싼 어느 창업자의 기록</t>
  </si>
  <si>
    <t>박소령 지음</t>
  </si>
  <si>
    <t>북스톤</t>
  </si>
  <si>
    <t>청 325.211-박55ㅅ</t>
  </si>
  <si>
    <t>JU0000062890</t>
  </si>
  <si>
    <t>다정한 기세 : 지치지 않고 좋아하는 일을 계속하는 용기</t>
  </si>
  <si>
    <t>박윤진 지음</t>
  </si>
  <si>
    <t>윌북</t>
  </si>
  <si>
    <t>청 325.211-박67ㄷ</t>
  </si>
  <si>
    <t>JU0000062912</t>
  </si>
  <si>
    <t>그만 배우기의 기술 : 딱 필요한 만큼만 배워서 바로 써먹는 실행의 법칙</t>
  </si>
  <si>
    <t>팻 플린 지음;김지혜 옮김</t>
  </si>
  <si>
    <t>어크로스</t>
  </si>
  <si>
    <t>청 325.211-플239ㄱ</t>
  </si>
  <si>
    <t>JU0000062902</t>
  </si>
  <si>
    <t>진보를 위한 주식투자 : 광수네 복덕방, 모두의 투자 이야기</t>
  </si>
  <si>
    <t>이광수 지음</t>
  </si>
  <si>
    <t>21세기북스</t>
  </si>
  <si>
    <t>청 327.85-이16ㅈ</t>
  </si>
  <si>
    <t>JU0000062883</t>
  </si>
  <si>
    <t>1억을 모으는 내 아이의 첫 ETF</t>
  </si>
  <si>
    <t>미즈쑤 지음</t>
  </si>
  <si>
    <t>푸른향기</t>
  </si>
  <si>
    <t>청 327.856-미78ㅇ</t>
  </si>
  <si>
    <t>JU0000062920</t>
  </si>
  <si>
    <t>코스피 10000 Next level : 전 국민 주주 시대, 박시동의 실전 투자 비법</t>
  </si>
  <si>
    <t>박시동 지음</t>
  </si>
  <si>
    <t>지와인</t>
  </si>
  <si>
    <t>청 327.856-박59ㅋ</t>
  </si>
  <si>
    <t>JU0000062919</t>
  </si>
  <si>
    <t>캔들차트 하나로 끝내는 추세추종 투자 : 주식 매수 매도 타이밍을 읽는 눈</t>
  </si>
  <si>
    <t>성승현 지음</t>
  </si>
  <si>
    <t>포르체</t>
  </si>
  <si>
    <t>청 327.856-성58ㅋ</t>
  </si>
  <si>
    <t>JU0000062933</t>
  </si>
  <si>
    <t>부동산 대출의 모든 것 : 한 번은 알아야 할 부동산 투자 전략</t>
  </si>
  <si>
    <t>박순호 지음</t>
  </si>
  <si>
    <t>체인지업:체인지업북스</t>
  </si>
  <si>
    <t>청 327.87-박57ㅂ</t>
  </si>
  <si>
    <t>JU0000062913</t>
  </si>
  <si>
    <t>상권의 정석 : 실패하지 않는 창업, 상권부터 분석하라!. 2</t>
  </si>
  <si>
    <t>정양주 지음</t>
  </si>
  <si>
    <t>Raonbook:라온아시아</t>
  </si>
  <si>
    <t>청 327.87-정62ㅅ-2</t>
  </si>
  <si>
    <t>JU0000062885</t>
  </si>
  <si>
    <t>(50세 김부장의 늦지 않은) 연금 공부 : 은퇴 후 500만 원을 만드는 연금 포트폴리오</t>
  </si>
  <si>
    <t>이영주,배한호 [공]지음</t>
  </si>
  <si>
    <t>원앤원북스</t>
  </si>
  <si>
    <t>청 328.51-이64ㅇ</t>
  </si>
  <si>
    <t>JU0000062955</t>
  </si>
  <si>
    <t>석유 제국의 미래 : 전기차·탄소중립 시대에도 끝나지 않은 석유의 지배력</t>
  </si>
  <si>
    <t>최지웅 지음</t>
  </si>
  <si>
    <t>청 328.905-최79ㅅ</t>
  </si>
  <si>
    <t>JU0000062956</t>
  </si>
  <si>
    <t>지리로 다르게 보는 세게 : 한국 사회와 세계의 현상을 읽는 지리적 시선</t>
  </si>
  <si>
    <t>김성환 지음</t>
  </si>
  <si>
    <t>야냘로그:글담출판사</t>
  </si>
  <si>
    <t>청 331.4-김53ㅈ</t>
  </si>
  <si>
    <t>JU0000062957</t>
  </si>
  <si>
    <t>AI 사피엔스, 무엇을 하고 살 것인가 : 괴베클리 테페에서 AI문명까지 인류 노동의 역사와 미래</t>
  </si>
  <si>
    <t>백완기 지음</t>
  </si>
  <si>
    <t>지베르니</t>
  </si>
  <si>
    <t>청 331.5412-백66ㅇ</t>
  </si>
  <si>
    <t>JU0000062935</t>
  </si>
  <si>
    <t>AI 제국 권력, 자본, 노동 : 샘 올트먼과 오픈AI의 빛과 그림자</t>
  </si>
  <si>
    <t>카렌 하오 지음;임보영 옮김</t>
  </si>
  <si>
    <t>생각의힘</t>
  </si>
  <si>
    <t>청 331.5412-하65ㅇ</t>
  </si>
  <si>
    <t>JU0000062910</t>
  </si>
  <si>
    <t>피크 코리아 : 도약과 추락의 갈림길에 선 한국을 리디자인할 국가 대개조 개념설계</t>
  </si>
  <si>
    <t>백우열 지음</t>
  </si>
  <si>
    <t>현암사</t>
  </si>
  <si>
    <t>청 340.911-백67ㅍ</t>
  </si>
  <si>
    <t>JU0000062897</t>
  </si>
  <si>
    <t>사소하지만 그것도 범죄야 : 알게 모르게 저지르는 잘못을 바로잡는 최신 법 상식 쌓기</t>
  </si>
  <si>
    <t>정지우 글;신병근 그림</t>
  </si>
  <si>
    <t>청 360-정79ㅅ</t>
  </si>
  <si>
    <t>JU0000062941</t>
  </si>
  <si>
    <t>미국은 왜 전쟁을 멈추지 못하는가 : 트럼프와 1조 달러 전쟁 기계의 야망</t>
  </si>
  <si>
    <t>윌리엄 D. 하텅,벤 프리먼 [공]지음;백우진 옮김</t>
  </si>
  <si>
    <t>부키</t>
  </si>
  <si>
    <t>청 392.1942-하833ㅁ</t>
  </si>
  <si>
    <t>JU0000062951</t>
  </si>
  <si>
    <t>(저마다의 속도로 숲을 향해 피어나는) 우리는 모두 씨앗이다</t>
  </si>
  <si>
    <t>남효창 지음;조현하 그림</t>
  </si>
  <si>
    <t>청 480.4-남96ㅇ</t>
  </si>
  <si>
    <t>JU0000062963</t>
  </si>
  <si>
    <t>(하루 15분) 호르몬 혁명 : 우리 몸의 관제탑, 호르몬 관리로 10년 젊어지는 루틴</t>
  </si>
  <si>
    <t>안철우 지음</t>
  </si>
  <si>
    <t>한스미디어:한즈미디어</t>
  </si>
  <si>
    <t>청 511.14-안813ㅎ</t>
  </si>
  <si>
    <t>JU0000062918</t>
  </si>
  <si>
    <t>창작형 인간의 하루 : 찰나의 영감이 최고의 콘텐츠가 되기까지 필요한 습관</t>
  </si>
  <si>
    <t>임수연 지음</t>
  </si>
  <si>
    <t>빅피시</t>
  </si>
  <si>
    <t>청 601-임57ㅊ</t>
  </si>
  <si>
    <t>JU0000062962</t>
  </si>
  <si>
    <t>이글스라 행복합니다 : 류현진부터 문동주까지, 환화의 희로애락을 함께한 사람들 이야기</t>
  </si>
  <si>
    <t>배영은,정민철 지음</t>
  </si>
  <si>
    <t>북오션</t>
  </si>
  <si>
    <t>청 695.704-배64ㅇ</t>
  </si>
  <si>
    <t>JU0000062971</t>
  </si>
  <si>
    <t>수영의 과학 : 당신의 수영을 완성하는 해부학과 생리학의 원리</t>
  </si>
  <si>
    <t>브렛 호크 지음;이민아 옮김</t>
  </si>
  <si>
    <t>사이언스북스</t>
  </si>
  <si>
    <t>청 696.1-호828ㅅ</t>
  </si>
  <si>
    <t>JU0000062921</t>
  </si>
  <si>
    <t>내 인생의 스포트라이트</t>
  </si>
  <si>
    <t>정명섭,조경아,천지윤,최하나 [공]지음</t>
  </si>
  <si>
    <t>생각학교</t>
  </si>
  <si>
    <t>청 813.6-정34ㄴ</t>
  </si>
  <si>
    <t>JU0000062934</t>
  </si>
  <si>
    <t>(현대문학 교수 350명이 뽑은) 2026 올해의 문제소설 = The problematic novel of the year 2026</t>
  </si>
  <si>
    <t>강석희,김멜라,서장원,성혜령 [공]지음;한국현대소설학회 엮음</t>
  </si>
  <si>
    <t>푸른사상</t>
  </si>
  <si>
    <t>청 813.7-강53ㅇ</t>
  </si>
  <si>
    <t>JU0000062974</t>
  </si>
  <si>
    <t>그걸 왜 이제 얘기해 : 봉부아 소설</t>
  </si>
  <si>
    <t>봉부아 지음</t>
  </si>
  <si>
    <t>자상한시간</t>
  </si>
  <si>
    <t>청 813.7-봉47ㄱ</t>
  </si>
  <si>
    <t>JU0000062915</t>
  </si>
  <si>
    <t>순재와 평범한 필립 : 오하림 장편소설</t>
  </si>
  <si>
    <t>오하림 지음</t>
  </si>
  <si>
    <t>청 813.7-오91ㅅ</t>
  </si>
  <si>
    <t>JU0000062922</t>
  </si>
  <si>
    <t>마음 수거함</t>
  </si>
  <si>
    <t>장아미 지음</t>
  </si>
  <si>
    <t>청 813.7-장61ㅁ</t>
  </si>
  <si>
    <t>JU0000062923</t>
  </si>
  <si>
    <t>내 친구는 나르시시스트</t>
  </si>
  <si>
    <t>조영주 지음</t>
  </si>
  <si>
    <t>청 813.7-조64ㄴ</t>
  </si>
  <si>
    <t>JU0000062939</t>
  </si>
  <si>
    <t>강 건너에는 : 지리산 인생길의 여덟 번째 사색</t>
  </si>
  <si>
    <t>구영회 글·사진</t>
  </si>
  <si>
    <t>나남출판</t>
  </si>
  <si>
    <t>청 818-구64ㄱ</t>
  </si>
  <si>
    <t>JU0000062940</t>
  </si>
  <si>
    <t>살면서 가장 아름다운 자리 : 지리산 인생길의 일곱 번째 사색</t>
  </si>
  <si>
    <t>청 818-구64ㅅ</t>
  </si>
  <si>
    <t>JU0000062968</t>
  </si>
  <si>
    <t>헤맨 만큼 내 땅이다 : 김상현 에세이</t>
  </si>
  <si>
    <t>김상현 지음</t>
  </si>
  <si>
    <t>필름</t>
  </si>
  <si>
    <t>청 818-김51ㅎ</t>
  </si>
  <si>
    <t>JU0000062975</t>
  </si>
  <si>
    <t>기적을 담는 카메라</t>
  </si>
  <si>
    <t>요시쓰키 세이 지음;김양희 옮김</t>
  </si>
  <si>
    <t>모모</t>
  </si>
  <si>
    <t>청 833.6-요59ㄱ</t>
  </si>
  <si>
    <t>JU0000062928</t>
  </si>
  <si>
    <t>대리모</t>
  </si>
  <si>
    <t>프리다 맥파든 지음;박지현 옮김</t>
  </si>
  <si>
    <t>북플라자</t>
  </si>
  <si>
    <t>청 843.6-맥841ㄷ</t>
  </si>
  <si>
    <t>JU0000062929</t>
  </si>
  <si>
    <t>방해 금지</t>
  </si>
  <si>
    <t>프리다 맥파든 지음;김대웅 옮김</t>
  </si>
  <si>
    <t>Book Plaza(북플라자)</t>
  </si>
  <si>
    <t>청 843.6-맥841ㅂ</t>
  </si>
  <si>
    <t>청구기호</t>
    <phoneticPr fontId="1" type="noConversion"/>
  </si>
  <si>
    <t>연번</t>
    <phoneticPr fontId="1" type="noConversion"/>
  </si>
  <si>
    <t>2026년 청소년도서관 희망도서(3차) 구입 목록 - 청소년자료실</t>
    <phoneticPr fontId="1" type="noConversion"/>
  </si>
  <si>
    <t>2026년 청소년도서관 희망도서(3차) 구입 목록 - 어린이자료실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</si>
</sst>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8"/>
  <sheetViews>
    <sheetView topLeftCell="A25" workbookViewId="0">
      <selection sqref="A1:G1"/>
    </sheetView>
  </sheetViews>
  <sheetFormatPr defaultRowHeight="16.5" x14ac:dyDescent="0.3"/>
  <cols>
    <col min="2" max="2" width="14.875" customWidth="1"/>
    <col min="3" max="3" width="55.625" customWidth="1"/>
    <col min="4" max="4" width="21.625" customWidth="1"/>
    <col min="5" max="5" width="16.25" customWidth="1"/>
    <col min="6" max="6" width="14.875" customWidth="1"/>
    <col min="7" max="7" width="21.5" customWidth="1"/>
  </cols>
  <sheetData>
    <row r="1" spans="1:7" ht="50.25" customHeight="1" x14ac:dyDescent="0.3">
      <c r="A1" s="3" t="s">
        <v>442</v>
      </c>
      <c r="B1" s="3"/>
      <c r="C1" s="3"/>
      <c r="D1" s="3"/>
      <c r="E1" s="3"/>
      <c r="F1" s="3"/>
      <c r="G1" s="3"/>
    </row>
    <row r="2" spans="1:7" x14ac:dyDescent="0.3">
      <c r="A2" s="1" t="s">
        <v>441</v>
      </c>
      <c r="B2" s="2" t="s">
        <v>0</v>
      </c>
      <c r="C2" s="2" t="s">
        <v>1</v>
      </c>
      <c r="D2" s="2" t="s">
        <v>2</v>
      </c>
      <c r="E2" s="2" t="s">
        <v>3</v>
      </c>
      <c r="F2" s="2" t="s">
        <v>4</v>
      </c>
      <c r="G2" s="2" t="s">
        <v>440</v>
      </c>
    </row>
    <row r="3" spans="1:7" x14ac:dyDescent="0.3">
      <c r="A3" s="1">
        <v>1</v>
      </c>
      <c r="B3" s="1" t="s">
        <v>218</v>
      </c>
      <c r="C3" s="1" t="s">
        <v>219</v>
      </c>
      <c r="D3" s="1" t="s">
        <v>220</v>
      </c>
      <c r="E3" s="1" t="s">
        <v>221</v>
      </c>
      <c r="F3" s="1" t="str">
        <f>"9791198268785"</f>
        <v>9791198268785</v>
      </c>
      <c r="G3" s="1" t="s">
        <v>222</v>
      </c>
    </row>
    <row r="4" spans="1:7" x14ac:dyDescent="0.3">
      <c r="A4" s="1">
        <v>2</v>
      </c>
      <c r="B4" s="1" t="s">
        <v>223</v>
      </c>
      <c r="C4" s="1" t="s">
        <v>224</v>
      </c>
      <c r="D4" s="1" t="s">
        <v>225</v>
      </c>
      <c r="E4" s="1" t="s">
        <v>226</v>
      </c>
      <c r="F4" s="1" t="str">
        <f>"9791124370124"</f>
        <v>9791124370124</v>
      </c>
      <c r="G4" s="1" t="s">
        <v>227</v>
      </c>
    </row>
    <row r="5" spans="1:7" x14ac:dyDescent="0.3">
      <c r="A5" s="1">
        <v>3</v>
      </c>
      <c r="B5" s="1" t="s">
        <v>228</v>
      </c>
      <c r="C5" s="1" t="s">
        <v>229</v>
      </c>
      <c r="D5" s="1" t="s">
        <v>230</v>
      </c>
      <c r="E5" s="1" t="s">
        <v>231</v>
      </c>
      <c r="F5" s="1" t="str">
        <f>"9791190818452"</f>
        <v>9791190818452</v>
      </c>
      <c r="G5" s="1" t="s">
        <v>232</v>
      </c>
    </row>
    <row r="6" spans="1:7" x14ac:dyDescent="0.3">
      <c r="A6" s="1">
        <v>4</v>
      </c>
      <c r="B6" s="1" t="s">
        <v>233</v>
      </c>
      <c r="C6" s="1" t="s">
        <v>234</v>
      </c>
      <c r="D6" s="1" t="s">
        <v>235</v>
      </c>
      <c r="E6" s="1" t="s">
        <v>236</v>
      </c>
      <c r="F6" s="1" t="str">
        <f>"9791139723717"</f>
        <v>9791139723717</v>
      </c>
      <c r="G6" s="1" t="s">
        <v>237</v>
      </c>
    </row>
    <row r="7" spans="1:7" x14ac:dyDescent="0.3">
      <c r="A7" s="1">
        <v>5</v>
      </c>
      <c r="B7" s="1" t="s">
        <v>238</v>
      </c>
      <c r="C7" s="1" t="s">
        <v>239</v>
      </c>
      <c r="D7" s="1" t="s">
        <v>240</v>
      </c>
      <c r="E7" s="1" t="s">
        <v>241</v>
      </c>
      <c r="F7" s="1" t="str">
        <f>"9788935215041"</f>
        <v>9788935215041</v>
      </c>
      <c r="G7" s="1" t="s">
        <v>242</v>
      </c>
    </row>
    <row r="8" spans="1:7" x14ac:dyDescent="0.3">
      <c r="A8" s="1">
        <v>6</v>
      </c>
      <c r="B8" s="1" t="s">
        <v>243</v>
      </c>
      <c r="C8" s="1" t="s">
        <v>244</v>
      </c>
      <c r="D8" s="1" t="s">
        <v>245</v>
      </c>
      <c r="E8" s="1" t="s">
        <v>246</v>
      </c>
      <c r="F8" s="1" t="str">
        <f>"9791192806259"</f>
        <v>9791192806259</v>
      </c>
      <c r="G8" s="1" t="s">
        <v>247</v>
      </c>
    </row>
    <row r="9" spans="1:7" x14ac:dyDescent="0.3">
      <c r="A9" s="1">
        <v>7</v>
      </c>
      <c r="B9" s="1" t="s">
        <v>248</v>
      </c>
      <c r="C9" s="1" t="s">
        <v>249</v>
      </c>
      <c r="D9" s="1" t="s">
        <v>250</v>
      </c>
      <c r="E9" s="1" t="s">
        <v>251</v>
      </c>
      <c r="F9" s="1" t="str">
        <f>"9791155402603"</f>
        <v>9791155402603</v>
      </c>
      <c r="G9" s="1" t="s">
        <v>252</v>
      </c>
    </row>
    <row r="10" spans="1:7" x14ac:dyDescent="0.3">
      <c r="A10" s="1">
        <v>8</v>
      </c>
      <c r="B10" s="1" t="s">
        <v>253</v>
      </c>
      <c r="C10" s="1" t="s">
        <v>254</v>
      </c>
      <c r="D10" s="1" t="s">
        <v>255</v>
      </c>
      <c r="E10" s="1" t="s">
        <v>256</v>
      </c>
      <c r="F10" s="1" t="str">
        <f>"9791124248171"</f>
        <v>9791124248171</v>
      </c>
      <c r="G10" s="1" t="s">
        <v>257</v>
      </c>
    </row>
    <row r="11" spans="1:7" x14ac:dyDescent="0.3">
      <c r="A11" s="1">
        <v>9</v>
      </c>
      <c r="B11" s="1" t="s">
        <v>258</v>
      </c>
      <c r="C11" s="1" t="s">
        <v>259</v>
      </c>
      <c r="D11" s="1" t="s">
        <v>260</v>
      </c>
      <c r="E11" s="1" t="s">
        <v>261</v>
      </c>
      <c r="F11" s="1" t="str">
        <f>"9791199549425"</f>
        <v>9791199549425</v>
      </c>
      <c r="G11" s="1" t="s">
        <v>262</v>
      </c>
    </row>
    <row r="12" spans="1:7" x14ac:dyDescent="0.3">
      <c r="A12" s="1">
        <v>10</v>
      </c>
      <c r="B12" s="1" t="s">
        <v>263</v>
      </c>
      <c r="C12" s="1" t="s">
        <v>264</v>
      </c>
      <c r="D12" s="1" t="s">
        <v>265</v>
      </c>
      <c r="E12" s="1" t="s">
        <v>266</v>
      </c>
      <c r="F12" s="1" t="str">
        <f>"9788925569949"</f>
        <v>9788925569949</v>
      </c>
      <c r="G12" s="1" t="s">
        <v>267</v>
      </c>
    </row>
    <row r="13" spans="1:7" x14ac:dyDescent="0.3">
      <c r="A13" s="1">
        <v>11</v>
      </c>
      <c r="B13" s="1" t="s">
        <v>268</v>
      </c>
      <c r="C13" s="1" t="s">
        <v>269</v>
      </c>
      <c r="D13" s="1" t="s">
        <v>270</v>
      </c>
      <c r="E13" s="1" t="s">
        <v>271</v>
      </c>
      <c r="F13" s="1" t="str">
        <f>"9791193200551"</f>
        <v>9791193200551</v>
      </c>
      <c r="G13" s="1" t="s">
        <v>272</v>
      </c>
    </row>
    <row r="14" spans="1:7" x14ac:dyDescent="0.3">
      <c r="A14" s="1">
        <v>12</v>
      </c>
      <c r="B14" s="1" t="s">
        <v>273</v>
      </c>
      <c r="C14" s="1" t="s">
        <v>274</v>
      </c>
      <c r="D14" s="1" t="s">
        <v>275</v>
      </c>
      <c r="E14" s="1" t="s">
        <v>276</v>
      </c>
      <c r="F14" s="1" t="str">
        <f>"9791199612143"</f>
        <v>9791199612143</v>
      </c>
      <c r="G14" s="1" t="s">
        <v>277</v>
      </c>
    </row>
    <row r="15" spans="1:7" x14ac:dyDescent="0.3">
      <c r="A15" s="1">
        <v>13</v>
      </c>
      <c r="B15" s="1" t="s">
        <v>278</v>
      </c>
      <c r="C15" s="1" t="s">
        <v>279</v>
      </c>
      <c r="D15" s="1" t="s">
        <v>280</v>
      </c>
      <c r="E15" s="1" t="s">
        <v>281</v>
      </c>
      <c r="F15" s="1" t="str">
        <f>"9791175230088"</f>
        <v>9791175230088</v>
      </c>
      <c r="G15" s="1" t="s">
        <v>282</v>
      </c>
    </row>
    <row r="16" spans="1:7" x14ac:dyDescent="0.3">
      <c r="A16" s="1">
        <v>14</v>
      </c>
      <c r="B16" s="1" t="s">
        <v>283</v>
      </c>
      <c r="C16" s="1" t="s">
        <v>284</v>
      </c>
      <c r="D16" s="1" t="s">
        <v>285</v>
      </c>
      <c r="E16" s="1" t="s">
        <v>286</v>
      </c>
      <c r="F16" s="1" t="str">
        <f>"9791155818855"</f>
        <v>9791155818855</v>
      </c>
      <c r="G16" s="1" t="s">
        <v>287</v>
      </c>
    </row>
    <row r="17" spans="1:7" x14ac:dyDescent="0.3">
      <c r="A17" s="1">
        <v>15</v>
      </c>
      <c r="B17" s="1" t="s">
        <v>288</v>
      </c>
      <c r="C17" s="1" t="s">
        <v>289</v>
      </c>
      <c r="D17" s="1" t="s">
        <v>290</v>
      </c>
      <c r="E17" s="1" t="s">
        <v>291</v>
      </c>
      <c r="F17" s="1" t="str">
        <f>"9791167742698"</f>
        <v>9791167742698</v>
      </c>
      <c r="G17" s="1" t="s">
        <v>292</v>
      </c>
    </row>
    <row r="18" spans="1:7" x14ac:dyDescent="0.3">
      <c r="A18" s="1">
        <v>16</v>
      </c>
      <c r="B18" s="1" t="s">
        <v>293</v>
      </c>
      <c r="C18" s="1" t="s">
        <v>294</v>
      </c>
      <c r="D18" s="1" t="s">
        <v>295</v>
      </c>
      <c r="E18" s="1" t="s">
        <v>296</v>
      </c>
      <c r="F18" s="1" t="str">
        <f>"9791173576577"</f>
        <v>9791173576577</v>
      </c>
      <c r="G18" s="1" t="s">
        <v>297</v>
      </c>
    </row>
    <row r="19" spans="1:7" x14ac:dyDescent="0.3">
      <c r="A19" s="1">
        <v>17</v>
      </c>
      <c r="B19" s="1" t="s">
        <v>298</v>
      </c>
      <c r="C19" s="1" t="s">
        <v>299</v>
      </c>
      <c r="D19" s="1" t="s">
        <v>300</v>
      </c>
      <c r="E19" s="1" t="s">
        <v>301</v>
      </c>
      <c r="F19" s="1" t="str">
        <f>"9788967822552"</f>
        <v>9788967822552</v>
      </c>
      <c r="G19" s="1" t="s">
        <v>302</v>
      </c>
    </row>
    <row r="20" spans="1:7" x14ac:dyDescent="0.3">
      <c r="A20" s="1">
        <v>18</v>
      </c>
      <c r="B20" s="1" t="s">
        <v>303</v>
      </c>
      <c r="C20" s="1" t="s">
        <v>304</v>
      </c>
      <c r="D20" s="1" t="s">
        <v>305</v>
      </c>
      <c r="E20" s="1" t="s">
        <v>306</v>
      </c>
      <c r="F20" s="1" t="str">
        <f>"9791191521504"</f>
        <v>9791191521504</v>
      </c>
      <c r="G20" s="1" t="s">
        <v>307</v>
      </c>
    </row>
    <row r="21" spans="1:7" x14ac:dyDescent="0.3">
      <c r="A21" s="1">
        <v>19</v>
      </c>
      <c r="B21" s="1" t="s">
        <v>308</v>
      </c>
      <c r="C21" s="1" t="s">
        <v>309</v>
      </c>
      <c r="D21" s="1" t="s">
        <v>310</v>
      </c>
      <c r="E21" s="1" t="s">
        <v>311</v>
      </c>
      <c r="F21" s="1" t="str">
        <f>"9791194634737"</f>
        <v>9791194634737</v>
      </c>
      <c r="G21" s="1" t="s">
        <v>312</v>
      </c>
    </row>
    <row r="22" spans="1:7" x14ac:dyDescent="0.3">
      <c r="A22" s="1">
        <v>20</v>
      </c>
      <c r="B22" s="1" t="s">
        <v>313</v>
      </c>
      <c r="C22" s="1" t="s">
        <v>314</v>
      </c>
      <c r="D22" s="1" t="s">
        <v>315</v>
      </c>
      <c r="E22" s="1" t="s">
        <v>316</v>
      </c>
      <c r="F22" s="1" t="str">
        <f>"9791191378900"</f>
        <v>9791191378900</v>
      </c>
      <c r="G22" s="1" t="s">
        <v>317</v>
      </c>
    </row>
    <row r="23" spans="1:7" x14ac:dyDescent="0.3">
      <c r="A23" s="1">
        <v>21</v>
      </c>
      <c r="B23" s="1" t="s">
        <v>318</v>
      </c>
      <c r="C23" s="1" t="s">
        <v>319</v>
      </c>
      <c r="D23" s="1" t="s">
        <v>320</v>
      </c>
      <c r="E23" s="1" t="s">
        <v>321</v>
      </c>
      <c r="F23" s="1" t="str">
        <f>"9791169582131"</f>
        <v>9791169582131</v>
      </c>
      <c r="G23" s="1" t="s">
        <v>322</v>
      </c>
    </row>
    <row r="24" spans="1:7" x14ac:dyDescent="0.3">
      <c r="A24" s="1">
        <v>22</v>
      </c>
      <c r="B24" s="1" t="s">
        <v>323</v>
      </c>
      <c r="C24" s="1" t="s">
        <v>324</v>
      </c>
      <c r="D24" s="1" t="s">
        <v>325</v>
      </c>
      <c r="E24" s="1" t="s">
        <v>326</v>
      </c>
      <c r="F24" s="1" t="str">
        <f>"9791170437260"</f>
        <v>9791170437260</v>
      </c>
      <c r="G24" s="1" t="s">
        <v>327</v>
      </c>
    </row>
    <row r="25" spans="1:7" x14ac:dyDescent="0.3">
      <c r="A25" s="1">
        <v>23</v>
      </c>
      <c r="B25" s="1" t="s">
        <v>328</v>
      </c>
      <c r="C25" s="1" t="s">
        <v>329</v>
      </c>
      <c r="D25" s="1" t="s">
        <v>330</v>
      </c>
      <c r="E25" s="1" t="s">
        <v>38</v>
      </c>
      <c r="F25" s="1" t="str">
        <f>"9791175910270"</f>
        <v>9791175910270</v>
      </c>
      <c r="G25" s="1" t="s">
        <v>331</v>
      </c>
    </row>
    <row r="26" spans="1:7" x14ac:dyDescent="0.3">
      <c r="A26" s="1">
        <v>24</v>
      </c>
      <c r="B26" s="1" t="s">
        <v>332</v>
      </c>
      <c r="C26" s="1" t="s">
        <v>333</v>
      </c>
      <c r="D26" s="1" t="s">
        <v>334</v>
      </c>
      <c r="E26" s="1" t="s">
        <v>335</v>
      </c>
      <c r="F26" s="1" t="str">
        <f>"9791192706450"</f>
        <v>9791192706450</v>
      </c>
      <c r="G26" s="1" t="s">
        <v>336</v>
      </c>
    </row>
    <row r="27" spans="1:7" x14ac:dyDescent="0.3">
      <c r="A27" s="1">
        <v>25</v>
      </c>
      <c r="B27" s="1" t="s">
        <v>337</v>
      </c>
      <c r="C27" s="1" t="s">
        <v>338</v>
      </c>
      <c r="D27" s="1" t="s">
        <v>339</v>
      </c>
      <c r="E27" s="1" t="s">
        <v>340</v>
      </c>
      <c r="F27" s="1" t="str">
        <f>"9791124102008"</f>
        <v>9791124102008</v>
      </c>
      <c r="G27" s="1" t="s">
        <v>341</v>
      </c>
    </row>
    <row r="28" spans="1:7" x14ac:dyDescent="0.3">
      <c r="A28" s="1">
        <v>26</v>
      </c>
      <c r="B28" s="1" t="s">
        <v>342</v>
      </c>
      <c r="C28" s="1" t="s">
        <v>343</v>
      </c>
      <c r="D28" s="1" t="s">
        <v>344</v>
      </c>
      <c r="E28" s="1" t="s">
        <v>345</v>
      </c>
      <c r="F28" s="1" t="str">
        <f>"9791194880455"</f>
        <v>9791194880455</v>
      </c>
      <c r="G28" s="1" t="s">
        <v>346</v>
      </c>
    </row>
    <row r="29" spans="1:7" x14ac:dyDescent="0.3">
      <c r="A29" s="1">
        <v>27</v>
      </c>
      <c r="B29" s="1" t="s">
        <v>347</v>
      </c>
      <c r="C29" s="1" t="s">
        <v>348</v>
      </c>
      <c r="D29" s="1" t="s">
        <v>349</v>
      </c>
      <c r="E29" s="1" t="s">
        <v>350</v>
      </c>
      <c r="F29" s="1" t="str">
        <f>"9788932324586"</f>
        <v>9788932324586</v>
      </c>
      <c r="G29" s="1" t="s">
        <v>351</v>
      </c>
    </row>
    <row r="30" spans="1:7" x14ac:dyDescent="0.3">
      <c r="A30" s="1">
        <v>28</v>
      </c>
      <c r="B30" s="1" t="s">
        <v>352</v>
      </c>
      <c r="C30" s="1" t="s">
        <v>353</v>
      </c>
      <c r="D30" s="1" t="s">
        <v>354</v>
      </c>
      <c r="E30" s="1" t="s">
        <v>28</v>
      </c>
      <c r="F30" s="1" t="str">
        <f>"9791194636601"</f>
        <v>9791194636601</v>
      </c>
      <c r="G30" s="1" t="s">
        <v>355</v>
      </c>
    </row>
    <row r="31" spans="1:7" x14ac:dyDescent="0.3">
      <c r="A31" s="1">
        <v>29</v>
      </c>
      <c r="B31" s="1" t="s">
        <v>356</v>
      </c>
      <c r="C31" s="1" t="s">
        <v>357</v>
      </c>
      <c r="D31" s="1" t="s">
        <v>358</v>
      </c>
      <c r="E31" s="1" t="s">
        <v>359</v>
      </c>
      <c r="F31" s="1" t="str">
        <f>"9791175780095"</f>
        <v>9791175780095</v>
      </c>
      <c r="G31" s="1" t="s">
        <v>360</v>
      </c>
    </row>
    <row r="32" spans="1:7" x14ac:dyDescent="0.3">
      <c r="A32" s="1">
        <v>30</v>
      </c>
      <c r="B32" s="1" t="s">
        <v>361</v>
      </c>
      <c r="C32" s="1" t="s">
        <v>362</v>
      </c>
      <c r="D32" s="1" t="s">
        <v>363</v>
      </c>
      <c r="E32" s="1" t="s">
        <v>221</v>
      </c>
      <c r="F32" s="1" t="str">
        <f>"9791199025691"</f>
        <v>9791199025691</v>
      </c>
      <c r="G32" s="1" t="s">
        <v>364</v>
      </c>
    </row>
    <row r="33" spans="1:7" x14ac:dyDescent="0.3">
      <c r="A33" s="1">
        <v>31</v>
      </c>
      <c r="B33" s="1" t="s">
        <v>365</v>
      </c>
      <c r="C33" s="1" t="s">
        <v>366</v>
      </c>
      <c r="D33" s="1" t="s">
        <v>367</v>
      </c>
      <c r="E33" s="1" t="s">
        <v>368</v>
      </c>
      <c r="F33" s="1" t="str">
        <f>"9791194777755"</f>
        <v>9791194777755</v>
      </c>
      <c r="G33" s="1" t="s">
        <v>369</v>
      </c>
    </row>
    <row r="34" spans="1:7" x14ac:dyDescent="0.3">
      <c r="A34" s="1">
        <v>32</v>
      </c>
      <c r="B34" s="1" t="s">
        <v>370</v>
      </c>
      <c r="C34" s="1" t="s">
        <v>371</v>
      </c>
      <c r="D34" s="1" t="s">
        <v>372</v>
      </c>
      <c r="E34" s="1" t="s">
        <v>373</v>
      </c>
      <c r="F34" s="1" t="str">
        <f>"9791193128435"</f>
        <v>9791193128435</v>
      </c>
      <c r="G34" s="1" t="s">
        <v>374</v>
      </c>
    </row>
    <row r="35" spans="1:7" x14ac:dyDescent="0.3">
      <c r="A35" s="1">
        <v>33</v>
      </c>
      <c r="B35" s="1" t="s">
        <v>375</v>
      </c>
      <c r="C35" s="1" t="s">
        <v>376</v>
      </c>
      <c r="D35" s="1" t="s">
        <v>377</v>
      </c>
      <c r="E35" s="1" t="s">
        <v>378</v>
      </c>
      <c r="F35" s="1" t="str">
        <f>"9788967999209"</f>
        <v>9788967999209</v>
      </c>
      <c r="G35" s="1" t="s">
        <v>379</v>
      </c>
    </row>
    <row r="36" spans="1:7" x14ac:dyDescent="0.3">
      <c r="A36" s="1">
        <v>34</v>
      </c>
      <c r="B36" s="1" t="s">
        <v>380</v>
      </c>
      <c r="C36" s="1" t="s">
        <v>381</v>
      </c>
      <c r="D36" s="1" t="s">
        <v>382</v>
      </c>
      <c r="E36" s="1" t="s">
        <v>383</v>
      </c>
      <c r="F36" s="1" t="str">
        <f>"9791194087328"</f>
        <v>9791194087328</v>
      </c>
      <c r="G36" s="1" t="s">
        <v>384</v>
      </c>
    </row>
    <row r="37" spans="1:7" x14ac:dyDescent="0.3">
      <c r="A37" s="1">
        <v>35</v>
      </c>
      <c r="B37" s="1" t="s">
        <v>385</v>
      </c>
      <c r="C37" s="1" t="s">
        <v>386</v>
      </c>
      <c r="D37" s="1" t="s">
        <v>387</v>
      </c>
      <c r="E37" s="1" t="s">
        <v>388</v>
      </c>
      <c r="F37" s="1" t="str">
        <f>"9791193811177"</f>
        <v>9791193811177</v>
      </c>
      <c r="G37" s="1" t="s">
        <v>389</v>
      </c>
    </row>
    <row r="38" spans="1:7" x14ac:dyDescent="0.3">
      <c r="A38" s="1">
        <v>36</v>
      </c>
      <c r="B38" s="1" t="s">
        <v>390</v>
      </c>
      <c r="C38" s="1" t="s">
        <v>391</v>
      </c>
      <c r="D38" s="1" t="s">
        <v>392</v>
      </c>
      <c r="E38" s="1" t="s">
        <v>393</v>
      </c>
      <c r="F38" s="1" t="str">
        <f>"9791130823607"</f>
        <v>9791130823607</v>
      </c>
      <c r="G38" s="1" t="s">
        <v>394</v>
      </c>
    </row>
    <row r="39" spans="1:7" x14ac:dyDescent="0.3">
      <c r="A39" s="1">
        <v>37</v>
      </c>
      <c r="B39" s="1" t="s">
        <v>395</v>
      </c>
      <c r="C39" s="1" t="s">
        <v>396</v>
      </c>
      <c r="D39" s="1" t="s">
        <v>397</v>
      </c>
      <c r="E39" s="1" t="s">
        <v>398</v>
      </c>
      <c r="F39" s="1" t="str">
        <f>"9791198240330"</f>
        <v>9791198240330</v>
      </c>
      <c r="G39" s="1" t="s">
        <v>399</v>
      </c>
    </row>
    <row r="40" spans="1:7" x14ac:dyDescent="0.3">
      <c r="A40" s="1">
        <v>38</v>
      </c>
      <c r="B40" s="1" t="s">
        <v>400</v>
      </c>
      <c r="C40" s="1" t="s">
        <v>401</v>
      </c>
      <c r="D40" s="1" t="s">
        <v>402</v>
      </c>
      <c r="E40" s="1" t="s">
        <v>148</v>
      </c>
      <c r="F40" s="1" t="str">
        <f>"9791141610203"</f>
        <v>9791141610203</v>
      </c>
      <c r="G40" s="1" t="s">
        <v>403</v>
      </c>
    </row>
    <row r="41" spans="1:7" x14ac:dyDescent="0.3">
      <c r="A41" s="1">
        <v>39</v>
      </c>
      <c r="B41" s="1" t="s">
        <v>404</v>
      </c>
      <c r="C41" s="1" t="s">
        <v>405</v>
      </c>
      <c r="D41" s="1" t="s">
        <v>406</v>
      </c>
      <c r="E41" s="1" t="s">
        <v>388</v>
      </c>
      <c r="F41" s="1" t="str">
        <f>"9791193811139"</f>
        <v>9791193811139</v>
      </c>
      <c r="G41" s="1" t="s">
        <v>407</v>
      </c>
    </row>
    <row r="42" spans="1:7" x14ac:dyDescent="0.3">
      <c r="A42" s="1">
        <v>40</v>
      </c>
      <c r="B42" s="1" t="s">
        <v>408</v>
      </c>
      <c r="C42" s="1" t="s">
        <v>409</v>
      </c>
      <c r="D42" s="1" t="s">
        <v>410</v>
      </c>
      <c r="E42" s="1" t="s">
        <v>388</v>
      </c>
      <c r="F42" s="1" t="str">
        <f>"9791193811320"</f>
        <v>9791193811320</v>
      </c>
      <c r="G42" s="1" t="s">
        <v>411</v>
      </c>
    </row>
    <row r="43" spans="1:7" x14ac:dyDescent="0.3">
      <c r="A43" s="1">
        <v>41</v>
      </c>
      <c r="B43" s="1" t="s">
        <v>412</v>
      </c>
      <c r="C43" s="1" t="s">
        <v>413</v>
      </c>
      <c r="D43" s="1" t="s">
        <v>414</v>
      </c>
      <c r="E43" s="1" t="s">
        <v>415</v>
      </c>
      <c r="F43" s="1" t="str">
        <f>"9788930041744"</f>
        <v>9788930041744</v>
      </c>
      <c r="G43" s="1" t="s">
        <v>416</v>
      </c>
    </row>
    <row r="44" spans="1:7" x14ac:dyDescent="0.3">
      <c r="A44" s="1">
        <v>42</v>
      </c>
      <c r="B44" s="1" t="s">
        <v>417</v>
      </c>
      <c r="C44" s="1" t="s">
        <v>418</v>
      </c>
      <c r="D44" s="1" t="s">
        <v>414</v>
      </c>
      <c r="E44" s="1" t="s">
        <v>415</v>
      </c>
      <c r="F44" s="1" t="str">
        <f>"9791192275147"</f>
        <v>9791192275147</v>
      </c>
      <c r="G44" s="1" t="s">
        <v>419</v>
      </c>
    </row>
    <row r="45" spans="1:7" x14ac:dyDescent="0.3">
      <c r="A45" s="1">
        <v>43</v>
      </c>
      <c r="B45" s="1" t="s">
        <v>420</v>
      </c>
      <c r="C45" s="1" t="s">
        <v>421</v>
      </c>
      <c r="D45" s="1" t="s">
        <v>422</v>
      </c>
      <c r="E45" s="1" t="s">
        <v>423</v>
      </c>
      <c r="F45" s="1" t="str">
        <f>"9791193262801"</f>
        <v>9791193262801</v>
      </c>
      <c r="G45" s="1" t="s">
        <v>424</v>
      </c>
    </row>
    <row r="46" spans="1:7" x14ac:dyDescent="0.3">
      <c r="A46" s="1">
        <v>44</v>
      </c>
      <c r="B46" s="1" t="s">
        <v>425</v>
      </c>
      <c r="C46" s="1" t="s">
        <v>426</v>
      </c>
      <c r="D46" s="1" t="s">
        <v>427</v>
      </c>
      <c r="E46" s="1" t="s">
        <v>428</v>
      </c>
      <c r="F46" s="1" t="str">
        <f>"9791193358702"</f>
        <v>9791193358702</v>
      </c>
      <c r="G46" s="1" t="s">
        <v>429</v>
      </c>
    </row>
    <row r="47" spans="1:7" x14ac:dyDescent="0.3">
      <c r="A47" s="1">
        <v>45</v>
      </c>
      <c r="B47" s="1" t="s">
        <v>430</v>
      </c>
      <c r="C47" s="1" t="s">
        <v>431</v>
      </c>
      <c r="D47" s="1" t="s">
        <v>432</v>
      </c>
      <c r="E47" s="1" t="s">
        <v>433</v>
      </c>
      <c r="F47" s="1" t="str">
        <f>"9791193324868"</f>
        <v>9791193324868</v>
      </c>
      <c r="G47" s="1" t="s">
        <v>434</v>
      </c>
    </row>
    <row r="48" spans="1:7" x14ac:dyDescent="0.3">
      <c r="A48" s="1">
        <v>46</v>
      </c>
      <c r="B48" s="1" t="s">
        <v>435</v>
      </c>
      <c r="C48" s="1" t="s">
        <v>436</v>
      </c>
      <c r="D48" s="1" t="s">
        <v>437</v>
      </c>
      <c r="E48" s="1" t="s">
        <v>438</v>
      </c>
      <c r="F48" s="1" t="str">
        <f>"9791193324806"</f>
        <v>9791193324806</v>
      </c>
      <c r="G48" s="1" t="s">
        <v>439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9"/>
  <sheetViews>
    <sheetView tabSelected="1" workbookViewId="0">
      <selection sqref="A1:G1"/>
    </sheetView>
  </sheetViews>
  <sheetFormatPr defaultRowHeight="16.5" x14ac:dyDescent="0.3"/>
  <cols>
    <col min="1" max="1" width="7.5" customWidth="1"/>
    <col min="2" max="2" width="14.625" customWidth="1"/>
    <col min="3" max="3" width="79.5" customWidth="1"/>
    <col min="4" max="4" width="45.5" customWidth="1"/>
    <col min="5" max="5" width="23.75" customWidth="1"/>
    <col min="6" max="7" width="14.625" customWidth="1"/>
  </cols>
  <sheetData>
    <row r="1" spans="1:7" ht="31.5" x14ac:dyDescent="0.3">
      <c r="A1" s="3" t="s">
        <v>443</v>
      </c>
      <c r="B1" s="3"/>
      <c r="C1" s="3"/>
      <c r="D1" s="3"/>
      <c r="E1" s="3"/>
      <c r="F1" s="3"/>
      <c r="G1" s="3"/>
    </row>
    <row r="2" spans="1:7" x14ac:dyDescent="0.3">
      <c r="A2" s="1" t="s">
        <v>441</v>
      </c>
      <c r="B2" s="2" t="s">
        <v>0</v>
      </c>
      <c r="C2" s="2" t="s">
        <v>1</v>
      </c>
      <c r="D2" s="2" t="s">
        <v>2</v>
      </c>
      <c r="E2" s="2" t="s">
        <v>3</v>
      </c>
      <c r="F2" s="2" t="s">
        <v>4</v>
      </c>
      <c r="G2" s="2" t="s">
        <v>440</v>
      </c>
    </row>
    <row r="3" spans="1:7" x14ac:dyDescent="0.3">
      <c r="A3" s="1">
        <v>1</v>
      </c>
      <c r="B3" s="1" t="s">
        <v>5</v>
      </c>
      <c r="C3" s="1" t="s">
        <v>6</v>
      </c>
      <c r="D3" s="1" t="s">
        <v>7</v>
      </c>
      <c r="E3" s="1" t="s">
        <v>8</v>
      </c>
      <c r="F3" s="1" t="str">
        <f>"9791173577598"</f>
        <v>9791173577598</v>
      </c>
      <c r="G3" s="1" t="s">
        <v>9</v>
      </c>
    </row>
    <row r="4" spans="1:7" x14ac:dyDescent="0.3">
      <c r="A4" s="1">
        <v>2</v>
      </c>
      <c r="B4" s="1" t="s">
        <v>10</v>
      </c>
      <c r="C4" s="1" t="s">
        <v>11</v>
      </c>
      <c r="D4" s="1" t="s">
        <v>12</v>
      </c>
      <c r="E4" s="1" t="s">
        <v>13</v>
      </c>
      <c r="F4" s="1" t="str">
        <f>"9791170790181"</f>
        <v>9791170790181</v>
      </c>
      <c r="G4" s="1" t="s">
        <v>14</v>
      </c>
    </row>
    <row r="5" spans="1:7" x14ac:dyDescent="0.3">
      <c r="A5" s="1">
        <v>3</v>
      </c>
      <c r="B5" s="1" t="s">
        <v>15</v>
      </c>
      <c r="C5" s="1" t="s">
        <v>16</v>
      </c>
      <c r="D5" s="1" t="s">
        <v>17</v>
      </c>
      <c r="E5" s="1" t="s">
        <v>18</v>
      </c>
      <c r="F5" s="1" t="str">
        <f>"9791130674841"</f>
        <v>9791130674841</v>
      </c>
      <c r="G5" s="1" t="s">
        <v>19</v>
      </c>
    </row>
    <row r="6" spans="1:7" x14ac:dyDescent="0.3">
      <c r="A6" s="1">
        <v>4</v>
      </c>
      <c r="B6" s="1" t="s">
        <v>20</v>
      </c>
      <c r="C6" s="1" t="s">
        <v>21</v>
      </c>
      <c r="D6" s="1" t="s">
        <v>22</v>
      </c>
      <c r="E6" s="1" t="s">
        <v>23</v>
      </c>
      <c r="F6" s="1" t="str">
        <f>"9791194616559"</f>
        <v>9791194616559</v>
      </c>
      <c r="G6" s="1" t="s">
        <v>24</v>
      </c>
    </row>
    <row r="7" spans="1:7" x14ac:dyDescent="0.3">
      <c r="A7" s="1">
        <v>5</v>
      </c>
      <c r="B7" s="1" t="s">
        <v>25</v>
      </c>
      <c r="C7" s="1" t="s">
        <v>26</v>
      </c>
      <c r="D7" s="1" t="s">
        <v>27</v>
      </c>
      <c r="E7" s="1" t="s">
        <v>28</v>
      </c>
      <c r="F7" s="1" t="str">
        <f>"9791161729695"</f>
        <v>9791161729695</v>
      </c>
      <c r="G7" s="1" t="s">
        <v>29</v>
      </c>
    </row>
    <row r="8" spans="1:7" x14ac:dyDescent="0.3">
      <c r="A8" s="1">
        <v>6</v>
      </c>
      <c r="B8" s="1" t="s">
        <v>30</v>
      </c>
      <c r="C8" s="1" t="s">
        <v>31</v>
      </c>
      <c r="D8" s="1" t="s">
        <v>32</v>
      </c>
      <c r="E8" s="1" t="s">
        <v>33</v>
      </c>
      <c r="F8" s="1" t="str">
        <f>"9791175485808"</f>
        <v>9791175485808</v>
      </c>
      <c r="G8" s="1" t="s">
        <v>34</v>
      </c>
    </row>
    <row r="9" spans="1:7" x14ac:dyDescent="0.3">
      <c r="A9" s="1">
        <v>7</v>
      </c>
      <c r="B9" s="1" t="s">
        <v>35</v>
      </c>
      <c r="C9" s="1" t="s">
        <v>36</v>
      </c>
      <c r="D9" s="1" t="s">
        <v>37</v>
      </c>
      <c r="E9" s="1" t="s">
        <v>38</v>
      </c>
      <c r="F9" s="1" t="str">
        <f>"9791175910218"</f>
        <v>9791175910218</v>
      </c>
      <c r="G9" s="1" t="s">
        <v>39</v>
      </c>
    </row>
    <row r="10" spans="1:7" x14ac:dyDescent="0.3">
      <c r="A10" s="1">
        <v>8</v>
      </c>
      <c r="B10" s="1" t="s">
        <v>40</v>
      </c>
      <c r="C10" s="1" t="s">
        <v>41</v>
      </c>
      <c r="D10" s="1" t="s">
        <v>42</v>
      </c>
      <c r="E10" s="1" t="s">
        <v>43</v>
      </c>
      <c r="F10" s="1" t="str">
        <f>"9791173578045"</f>
        <v>9791173578045</v>
      </c>
      <c r="G10" s="1" t="s">
        <v>44</v>
      </c>
    </row>
    <row r="11" spans="1:7" x14ac:dyDescent="0.3">
      <c r="A11" s="1">
        <v>9</v>
      </c>
      <c r="B11" s="1" t="s">
        <v>45</v>
      </c>
      <c r="C11" s="1" t="s">
        <v>46</v>
      </c>
      <c r="D11" s="1" t="s">
        <v>47</v>
      </c>
      <c r="E11" s="1" t="s">
        <v>33</v>
      </c>
      <c r="F11" s="1" t="str">
        <f>"9791175484887"</f>
        <v>9791175484887</v>
      </c>
      <c r="G11" s="1" t="s">
        <v>48</v>
      </c>
    </row>
    <row r="12" spans="1:7" x14ac:dyDescent="0.3">
      <c r="A12" s="1">
        <v>10</v>
      </c>
      <c r="B12" s="1" t="s">
        <v>49</v>
      </c>
      <c r="C12" s="1" t="s">
        <v>50</v>
      </c>
      <c r="D12" s="1" t="s">
        <v>51</v>
      </c>
      <c r="E12" s="1" t="s">
        <v>52</v>
      </c>
      <c r="F12" s="1" t="str">
        <f>"9791194439479"</f>
        <v>9791194439479</v>
      </c>
      <c r="G12" s="1" t="s">
        <v>53</v>
      </c>
    </row>
    <row r="13" spans="1:7" x14ac:dyDescent="0.3">
      <c r="A13" s="1">
        <v>11</v>
      </c>
      <c r="B13" s="1" t="s">
        <v>54</v>
      </c>
      <c r="C13" s="1" t="s">
        <v>55</v>
      </c>
      <c r="D13" s="1" t="s">
        <v>51</v>
      </c>
      <c r="E13" s="1" t="s">
        <v>52</v>
      </c>
      <c r="F13" s="1" t="str">
        <f>"9791194439530"</f>
        <v>9791194439530</v>
      </c>
      <c r="G13" s="1" t="s">
        <v>56</v>
      </c>
    </row>
    <row r="14" spans="1:7" x14ac:dyDescent="0.3">
      <c r="A14" s="1">
        <v>12</v>
      </c>
      <c r="B14" s="1" t="s">
        <v>57</v>
      </c>
      <c r="C14" s="1" t="s">
        <v>58</v>
      </c>
      <c r="D14" s="1" t="s">
        <v>51</v>
      </c>
      <c r="E14" s="1" t="s">
        <v>52</v>
      </c>
      <c r="F14" s="1" t="str">
        <f>"9791194439554"</f>
        <v>9791194439554</v>
      </c>
      <c r="G14" s="1" t="s">
        <v>59</v>
      </c>
    </row>
    <row r="15" spans="1:7" x14ac:dyDescent="0.3">
      <c r="A15" s="1">
        <v>13</v>
      </c>
      <c r="B15" s="1" t="s">
        <v>60</v>
      </c>
      <c r="C15" s="1" t="s">
        <v>61</v>
      </c>
      <c r="D15" s="1" t="s">
        <v>62</v>
      </c>
      <c r="E15" s="1" t="s">
        <v>63</v>
      </c>
      <c r="F15" s="1" t="str">
        <f>"9791174671134"</f>
        <v>9791174671134</v>
      </c>
      <c r="G15" s="1" t="s">
        <v>64</v>
      </c>
    </row>
    <row r="16" spans="1:7" x14ac:dyDescent="0.3">
      <c r="A16" s="1">
        <v>14</v>
      </c>
      <c r="B16" s="1" t="s">
        <v>65</v>
      </c>
      <c r="C16" s="1" t="s">
        <v>66</v>
      </c>
      <c r="D16" s="1" t="s">
        <v>67</v>
      </c>
      <c r="E16" s="1" t="s">
        <v>43</v>
      </c>
      <c r="F16" s="1" t="str">
        <f>"9791173573408"</f>
        <v>9791173573408</v>
      </c>
      <c r="G16" s="1" t="s">
        <v>68</v>
      </c>
    </row>
    <row r="17" spans="1:7" x14ac:dyDescent="0.3">
      <c r="A17" s="1">
        <v>15</v>
      </c>
      <c r="B17" s="1" t="s">
        <v>69</v>
      </c>
      <c r="C17" s="1" t="s">
        <v>70</v>
      </c>
      <c r="D17" s="1" t="s">
        <v>71</v>
      </c>
      <c r="E17" s="1" t="s">
        <v>18</v>
      </c>
      <c r="F17" s="1" t="str">
        <f>"9791130674773"</f>
        <v>9791130674773</v>
      </c>
      <c r="G17" s="1" t="s">
        <v>72</v>
      </c>
    </row>
    <row r="18" spans="1:7" x14ac:dyDescent="0.3">
      <c r="A18" s="1">
        <v>16</v>
      </c>
      <c r="B18" s="1" t="s">
        <v>73</v>
      </c>
      <c r="C18" s="1" t="s">
        <v>74</v>
      </c>
      <c r="D18" s="1" t="s">
        <v>75</v>
      </c>
      <c r="E18" s="1" t="s">
        <v>76</v>
      </c>
      <c r="F18" s="1" t="str">
        <f>"9791168091566"</f>
        <v>9791168091566</v>
      </c>
      <c r="G18" s="1" t="s">
        <v>77</v>
      </c>
    </row>
    <row r="19" spans="1:7" x14ac:dyDescent="0.3">
      <c r="A19" s="1">
        <v>17</v>
      </c>
      <c r="B19" s="1" t="s">
        <v>78</v>
      </c>
      <c r="C19" s="1" t="s">
        <v>79</v>
      </c>
      <c r="D19" s="1" t="s">
        <v>80</v>
      </c>
      <c r="E19" s="1" t="s">
        <v>81</v>
      </c>
      <c r="F19" s="1" t="str">
        <f>"9791169233293"</f>
        <v>9791169233293</v>
      </c>
      <c r="G19" s="1" t="s">
        <v>82</v>
      </c>
    </row>
    <row r="20" spans="1:7" x14ac:dyDescent="0.3">
      <c r="A20" s="1">
        <v>18</v>
      </c>
      <c r="B20" s="1" t="s">
        <v>83</v>
      </c>
      <c r="C20" s="1" t="s">
        <v>84</v>
      </c>
      <c r="D20" s="1" t="s">
        <v>85</v>
      </c>
      <c r="E20" s="1" t="s">
        <v>81</v>
      </c>
      <c r="F20" s="1" t="str">
        <f>"9791169233576"</f>
        <v>9791169233576</v>
      </c>
      <c r="G20" s="1" t="s">
        <v>86</v>
      </c>
    </row>
    <row r="21" spans="1:7" x14ac:dyDescent="0.3">
      <c r="A21" s="1">
        <v>19</v>
      </c>
      <c r="B21" s="1" t="s">
        <v>87</v>
      </c>
      <c r="C21" s="1" t="s">
        <v>88</v>
      </c>
      <c r="D21" s="1" t="s">
        <v>85</v>
      </c>
      <c r="E21" s="1" t="s">
        <v>81</v>
      </c>
      <c r="F21" s="1" t="str">
        <f>"9791173710865"</f>
        <v>9791173710865</v>
      </c>
      <c r="G21" s="1" t="s">
        <v>89</v>
      </c>
    </row>
    <row r="22" spans="1:7" x14ac:dyDescent="0.3">
      <c r="A22" s="1">
        <v>20</v>
      </c>
      <c r="B22" s="1" t="s">
        <v>90</v>
      </c>
      <c r="C22" s="1" t="s">
        <v>91</v>
      </c>
      <c r="D22" s="1" t="s">
        <v>92</v>
      </c>
      <c r="E22" s="1" t="s">
        <v>93</v>
      </c>
      <c r="F22" s="1" t="str">
        <f>"9788965796275"</f>
        <v>9788965796275</v>
      </c>
      <c r="G22" s="1" t="s">
        <v>94</v>
      </c>
    </row>
    <row r="23" spans="1:7" x14ac:dyDescent="0.3">
      <c r="A23" s="1">
        <v>21</v>
      </c>
      <c r="B23" s="1" t="s">
        <v>95</v>
      </c>
      <c r="C23" s="1" t="s">
        <v>96</v>
      </c>
      <c r="D23" s="1" t="s">
        <v>97</v>
      </c>
      <c r="E23" s="1" t="s">
        <v>23</v>
      </c>
      <c r="F23" s="1" t="str">
        <f>"9791194616757"</f>
        <v>9791194616757</v>
      </c>
      <c r="G23" s="1" t="s">
        <v>98</v>
      </c>
    </row>
    <row r="24" spans="1:7" x14ac:dyDescent="0.3">
      <c r="A24" s="1">
        <v>22</v>
      </c>
      <c r="B24" s="1" t="s">
        <v>99</v>
      </c>
      <c r="C24" s="1" t="s">
        <v>100</v>
      </c>
      <c r="D24" s="1" t="s">
        <v>101</v>
      </c>
      <c r="E24" s="1" t="s">
        <v>93</v>
      </c>
      <c r="F24" s="1" t="str">
        <f>"9788965796206"</f>
        <v>9788965796206</v>
      </c>
      <c r="G24" s="1" t="s">
        <v>102</v>
      </c>
    </row>
    <row r="25" spans="1:7" x14ac:dyDescent="0.3">
      <c r="A25" s="1">
        <v>23</v>
      </c>
      <c r="B25" s="1" t="s">
        <v>103</v>
      </c>
      <c r="C25" s="1" t="s">
        <v>104</v>
      </c>
      <c r="D25" s="1" t="s">
        <v>105</v>
      </c>
      <c r="E25" s="1" t="s">
        <v>93</v>
      </c>
      <c r="F25" s="1" t="str">
        <f>"9788965796084"</f>
        <v>9788965796084</v>
      </c>
      <c r="G25" s="1" t="s">
        <v>106</v>
      </c>
    </row>
    <row r="26" spans="1:7" x14ac:dyDescent="0.3">
      <c r="A26" s="1">
        <v>24</v>
      </c>
      <c r="B26" s="1" t="s">
        <v>107</v>
      </c>
      <c r="C26" s="1" t="s">
        <v>108</v>
      </c>
      <c r="D26" s="1" t="s">
        <v>109</v>
      </c>
      <c r="E26" s="1" t="s">
        <v>110</v>
      </c>
      <c r="F26" s="1" t="str">
        <f>"9791171173211"</f>
        <v>9791171173211</v>
      </c>
      <c r="G26" s="1" t="s">
        <v>111</v>
      </c>
    </row>
    <row r="27" spans="1:7" x14ac:dyDescent="0.3">
      <c r="A27" s="1">
        <v>25</v>
      </c>
      <c r="B27" s="1" t="s">
        <v>112</v>
      </c>
      <c r="C27" s="1" t="s">
        <v>113</v>
      </c>
      <c r="D27" s="1" t="s">
        <v>114</v>
      </c>
      <c r="E27" s="1" t="s">
        <v>115</v>
      </c>
      <c r="F27" s="1" t="str">
        <f>"9791160342611"</f>
        <v>9791160342611</v>
      </c>
      <c r="G27" s="1" t="s">
        <v>116</v>
      </c>
    </row>
    <row r="28" spans="1:7" x14ac:dyDescent="0.3">
      <c r="A28" s="1">
        <v>26</v>
      </c>
      <c r="B28" s="1" t="s">
        <v>117</v>
      </c>
      <c r="C28" s="1" t="s">
        <v>118</v>
      </c>
      <c r="D28" s="1" t="s">
        <v>119</v>
      </c>
      <c r="E28" s="1" t="s">
        <v>120</v>
      </c>
      <c r="F28" s="1" t="str">
        <f>"9791130674063"</f>
        <v>9791130674063</v>
      </c>
      <c r="G28" s="1" t="s">
        <v>121</v>
      </c>
    </row>
    <row r="29" spans="1:7" x14ac:dyDescent="0.3">
      <c r="A29" s="1">
        <v>27</v>
      </c>
      <c r="B29" s="1" t="s">
        <v>122</v>
      </c>
      <c r="C29" s="1" t="s">
        <v>123</v>
      </c>
      <c r="D29" s="1" t="s">
        <v>124</v>
      </c>
      <c r="E29" s="1" t="s">
        <v>125</v>
      </c>
      <c r="F29" s="1" t="str">
        <f>"9791193650318"</f>
        <v>9791193650318</v>
      </c>
      <c r="G29" s="1" t="s">
        <v>126</v>
      </c>
    </row>
    <row r="30" spans="1:7" x14ac:dyDescent="0.3">
      <c r="A30" s="1">
        <v>28</v>
      </c>
      <c r="B30" s="1" t="s">
        <v>127</v>
      </c>
      <c r="C30" s="1" t="s">
        <v>128</v>
      </c>
      <c r="D30" s="1" t="s">
        <v>129</v>
      </c>
      <c r="E30" s="1" t="s">
        <v>130</v>
      </c>
      <c r="F30" s="1" t="str">
        <f>"9788965467762"</f>
        <v>9788965467762</v>
      </c>
      <c r="G30" s="1" t="s">
        <v>131</v>
      </c>
    </row>
    <row r="31" spans="1:7" x14ac:dyDescent="0.3">
      <c r="A31" s="1">
        <v>29</v>
      </c>
      <c r="B31" s="1" t="s">
        <v>132</v>
      </c>
      <c r="C31" s="1" t="s">
        <v>133</v>
      </c>
      <c r="D31" s="1" t="s">
        <v>134</v>
      </c>
      <c r="E31" s="1" t="s">
        <v>18</v>
      </c>
      <c r="F31" s="1" t="str">
        <f>"9791130674636"</f>
        <v>9791130674636</v>
      </c>
      <c r="G31" s="1" t="s">
        <v>135</v>
      </c>
    </row>
    <row r="32" spans="1:7" x14ac:dyDescent="0.3">
      <c r="A32" s="1">
        <v>30</v>
      </c>
      <c r="B32" s="1" t="s">
        <v>136</v>
      </c>
      <c r="C32" s="1" t="s">
        <v>137</v>
      </c>
      <c r="D32" s="1" t="s">
        <v>138</v>
      </c>
      <c r="E32" s="1" t="s">
        <v>139</v>
      </c>
      <c r="F32" s="1" t="str">
        <f>"9788949124872"</f>
        <v>9788949124872</v>
      </c>
      <c r="G32" s="1" t="s">
        <v>140</v>
      </c>
    </row>
    <row r="33" spans="1:7" x14ac:dyDescent="0.3">
      <c r="A33" s="1">
        <v>31</v>
      </c>
      <c r="B33" s="1" t="s">
        <v>141</v>
      </c>
      <c r="C33" s="1" t="s">
        <v>142</v>
      </c>
      <c r="D33" s="1" t="s">
        <v>143</v>
      </c>
      <c r="E33" s="1" t="s">
        <v>33</v>
      </c>
      <c r="F33" s="1" t="str">
        <f>"9791175486324"</f>
        <v>9791175486324</v>
      </c>
      <c r="G33" s="1" t="s">
        <v>144</v>
      </c>
    </row>
    <row r="34" spans="1:7" x14ac:dyDescent="0.3">
      <c r="A34" s="1">
        <v>32</v>
      </c>
      <c r="B34" s="1" t="s">
        <v>145</v>
      </c>
      <c r="C34" s="1" t="s">
        <v>146</v>
      </c>
      <c r="D34" s="1" t="s">
        <v>147</v>
      </c>
      <c r="E34" s="1" t="s">
        <v>148</v>
      </c>
      <c r="F34" s="1" t="str">
        <f>"9791141615048"</f>
        <v>9791141615048</v>
      </c>
      <c r="G34" s="1" t="s">
        <v>149</v>
      </c>
    </row>
    <row r="35" spans="1:7" x14ac:dyDescent="0.3">
      <c r="A35" s="1">
        <v>33</v>
      </c>
      <c r="B35" s="1" t="s">
        <v>150</v>
      </c>
      <c r="C35" s="1" t="s">
        <v>151</v>
      </c>
      <c r="D35" s="1" t="s">
        <v>152</v>
      </c>
      <c r="E35" s="1" t="s">
        <v>153</v>
      </c>
      <c r="F35" s="1" t="str">
        <f>"9791124035207"</f>
        <v>9791124035207</v>
      </c>
      <c r="G35" s="1" t="s">
        <v>154</v>
      </c>
    </row>
    <row r="36" spans="1:7" x14ac:dyDescent="0.3">
      <c r="A36" s="1">
        <v>34</v>
      </c>
      <c r="B36" s="1" t="s">
        <v>155</v>
      </c>
      <c r="C36" s="1" t="s">
        <v>156</v>
      </c>
      <c r="D36" s="1" t="s">
        <v>157</v>
      </c>
      <c r="E36" s="1" t="s">
        <v>158</v>
      </c>
      <c r="F36" s="1" t="str">
        <f>"9788936443504"</f>
        <v>9788936443504</v>
      </c>
      <c r="G36" s="1" t="s">
        <v>159</v>
      </c>
    </row>
    <row r="37" spans="1:7" x14ac:dyDescent="0.3">
      <c r="A37" s="1">
        <v>35</v>
      </c>
      <c r="B37" s="1" t="s">
        <v>160</v>
      </c>
      <c r="C37" s="1" t="s">
        <v>161</v>
      </c>
      <c r="D37" s="1" t="s">
        <v>162</v>
      </c>
      <c r="E37" s="1" t="s">
        <v>153</v>
      </c>
      <c r="F37" s="1" t="str">
        <f>"9791124035283"</f>
        <v>9791124035283</v>
      </c>
      <c r="G37" s="1" t="s">
        <v>163</v>
      </c>
    </row>
    <row r="38" spans="1:7" x14ac:dyDescent="0.3">
      <c r="A38" s="1">
        <v>36</v>
      </c>
      <c r="B38" s="1" t="s">
        <v>164</v>
      </c>
      <c r="C38" s="1" t="s">
        <v>165</v>
      </c>
      <c r="D38" s="1" t="s">
        <v>166</v>
      </c>
      <c r="E38" s="1" t="s">
        <v>167</v>
      </c>
      <c r="F38" s="1" t="str">
        <f>"9791173324598"</f>
        <v>9791173324598</v>
      </c>
      <c r="G38" s="1" t="s">
        <v>168</v>
      </c>
    </row>
    <row r="39" spans="1:7" x14ac:dyDescent="0.3">
      <c r="A39" s="1">
        <v>37</v>
      </c>
      <c r="B39" s="1" t="s">
        <v>169</v>
      </c>
      <c r="C39" s="1" t="s">
        <v>170</v>
      </c>
      <c r="D39" s="1" t="s">
        <v>171</v>
      </c>
      <c r="E39" s="1" t="s">
        <v>172</v>
      </c>
      <c r="F39" s="1" t="str">
        <f>"9791194616610"</f>
        <v>9791194616610</v>
      </c>
      <c r="G39" s="1" t="s">
        <v>173</v>
      </c>
    </row>
    <row r="40" spans="1:7" x14ac:dyDescent="0.3">
      <c r="A40" s="1">
        <v>38</v>
      </c>
      <c r="B40" s="1" t="s">
        <v>174</v>
      </c>
      <c r="C40" s="1" t="s">
        <v>175</v>
      </c>
      <c r="D40" s="1" t="s">
        <v>176</v>
      </c>
      <c r="E40" s="1" t="s">
        <v>177</v>
      </c>
      <c r="F40" s="1" t="str">
        <f>"9791158365943"</f>
        <v>9791158365943</v>
      </c>
      <c r="G40" s="1" t="s">
        <v>178</v>
      </c>
    </row>
    <row r="41" spans="1:7" x14ac:dyDescent="0.3">
      <c r="A41" s="1">
        <v>39</v>
      </c>
      <c r="B41" s="1" t="s">
        <v>179</v>
      </c>
      <c r="C41" s="1" t="s">
        <v>180</v>
      </c>
      <c r="D41" s="1" t="s">
        <v>181</v>
      </c>
      <c r="E41" s="1" t="s">
        <v>182</v>
      </c>
      <c r="F41" s="1" t="str">
        <f>"9791165184438"</f>
        <v>9791165184438</v>
      </c>
      <c r="G41" s="1" t="s">
        <v>183</v>
      </c>
    </row>
    <row r="42" spans="1:7" x14ac:dyDescent="0.3">
      <c r="A42" s="1">
        <v>40</v>
      </c>
      <c r="B42" s="1" t="s">
        <v>184</v>
      </c>
      <c r="C42" s="1" t="s">
        <v>185</v>
      </c>
      <c r="D42" s="1" t="s">
        <v>181</v>
      </c>
      <c r="E42" s="1" t="s">
        <v>182</v>
      </c>
      <c r="F42" s="1" t="str">
        <f>"9791165184544"</f>
        <v>9791165184544</v>
      </c>
      <c r="G42" s="1" t="s">
        <v>186</v>
      </c>
    </row>
    <row r="43" spans="1:7" x14ac:dyDescent="0.3">
      <c r="A43" s="1">
        <v>41</v>
      </c>
      <c r="B43" s="1" t="s">
        <v>187</v>
      </c>
      <c r="C43" s="1" t="s">
        <v>188</v>
      </c>
      <c r="D43" s="1" t="s">
        <v>189</v>
      </c>
      <c r="E43" s="1" t="s">
        <v>190</v>
      </c>
      <c r="F43" s="1" t="str">
        <f>"9788964965474"</f>
        <v>9788964965474</v>
      </c>
      <c r="G43" s="1" t="s">
        <v>191</v>
      </c>
    </row>
    <row r="44" spans="1:7" x14ac:dyDescent="0.3">
      <c r="A44" s="1">
        <v>42</v>
      </c>
      <c r="B44" s="1" t="s">
        <v>192</v>
      </c>
      <c r="C44" s="1" t="s">
        <v>193</v>
      </c>
      <c r="D44" s="1" t="s">
        <v>194</v>
      </c>
      <c r="E44" s="1" t="s">
        <v>18</v>
      </c>
      <c r="F44" s="1" t="str">
        <f>"9791130656168"</f>
        <v>9791130656168</v>
      </c>
      <c r="G44" s="1" t="s">
        <v>195</v>
      </c>
    </row>
    <row r="45" spans="1:7" x14ac:dyDescent="0.3">
      <c r="A45" s="1">
        <v>43</v>
      </c>
      <c r="B45" s="1" t="s">
        <v>196</v>
      </c>
      <c r="C45" s="1" t="s">
        <v>197</v>
      </c>
      <c r="D45" s="1" t="s">
        <v>198</v>
      </c>
      <c r="E45" s="1" t="s">
        <v>148</v>
      </c>
      <c r="F45" s="1" t="str">
        <f>"9791140717132"</f>
        <v>9791140717132</v>
      </c>
      <c r="G45" s="1" t="s">
        <v>199</v>
      </c>
    </row>
    <row r="46" spans="1:7" x14ac:dyDescent="0.3">
      <c r="A46" s="1">
        <v>44</v>
      </c>
      <c r="B46" s="1" t="s">
        <v>200</v>
      </c>
      <c r="C46" s="1" t="s">
        <v>201</v>
      </c>
      <c r="D46" s="1" t="s">
        <v>202</v>
      </c>
      <c r="E46" s="1" t="s">
        <v>81</v>
      </c>
      <c r="F46" s="1" t="str">
        <f>"9791173711176"</f>
        <v>9791173711176</v>
      </c>
      <c r="G46" s="1" t="s">
        <v>203</v>
      </c>
    </row>
    <row r="47" spans="1:7" x14ac:dyDescent="0.3">
      <c r="A47" s="1">
        <v>45</v>
      </c>
      <c r="B47" s="1" t="s">
        <v>204</v>
      </c>
      <c r="C47" s="1" t="s">
        <v>205</v>
      </c>
      <c r="D47" s="1" t="s">
        <v>206</v>
      </c>
      <c r="E47" s="1" t="s">
        <v>139</v>
      </c>
      <c r="F47" s="1" t="str">
        <f>"9788949114545"</f>
        <v>9788949114545</v>
      </c>
      <c r="G47" s="1" t="s">
        <v>207</v>
      </c>
    </row>
    <row r="48" spans="1:7" x14ac:dyDescent="0.3">
      <c r="A48" s="1">
        <v>46</v>
      </c>
      <c r="B48" s="1" t="s">
        <v>208</v>
      </c>
      <c r="C48" s="1" t="s">
        <v>209</v>
      </c>
      <c r="D48" s="1" t="s">
        <v>210</v>
      </c>
      <c r="E48" s="1" t="s">
        <v>211</v>
      </c>
      <c r="F48" s="1" t="str">
        <f>"9791198697462"</f>
        <v>9791198697462</v>
      </c>
      <c r="G48" s="1" t="s">
        <v>212</v>
      </c>
    </row>
    <row r="49" spans="1:7" x14ac:dyDescent="0.3">
      <c r="A49" s="1">
        <v>47</v>
      </c>
      <c r="B49" s="1" t="s">
        <v>213</v>
      </c>
      <c r="C49" s="1" t="s">
        <v>214</v>
      </c>
      <c r="D49" s="1" t="s">
        <v>215</v>
      </c>
      <c r="E49" s="1" t="s">
        <v>216</v>
      </c>
      <c r="F49" s="1" t="str">
        <f>"9791193010419"</f>
        <v>9791193010419</v>
      </c>
      <c r="G49" s="1" t="s">
        <v>217</v>
      </c>
    </row>
  </sheetData>
  <mergeCells count="1">
    <mergeCell ref="A1:G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청소년자료실</vt:lpstr>
      <vt:lpstr>어린이자료실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2026-03-25T01:11:38Z</dcterms:created>
  <dcterms:modified xsi:type="dcterms:W3CDTF">2026-03-27T04:44:15Z</dcterms:modified>
</cp:coreProperties>
</file>