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희망4차\"/>
    </mc:Choice>
  </mc:AlternateContent>
  <bookViews>
    <workbookView xWindow="0" yWindow="0" windowWidth="24300" windowHeight="9795" activeTab="1"/>
  </bookViews>
  <sheets>
    <sheet name="청소년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2" l="1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17" i="1" l="1"/>
  <c r="G36" i="1"/>
  <c r="G19" i="1"/>
  <c r="G49" i="1"/>
  <c r="G18" i="1"/>
  <c r="G11" i="1"/>
  <c r="G20" i="1"/>
  <c r="G9" i="1"/>
  <c r="G33" i="1"/>
  <c r="G32" i="1"/>
  <c r="G28" i="1"/>
  <c r="G60" i="1"/>
  <c r="G13" i="1"/>
  <c r="G27" i="1"/>
  <c r="G37" i="1"/>
  <c r="G47" i="1"/>
  <c r="G31" i="1"/>
  <c r="G34" i="1"/>
  <c r="G46" i="1"/>
  <c r="G41" i="1"/>
  <c r="G35" i="1"/>
  <c r="G10" i="1"/>
  <c r="G54" i="1"/>
  <c r="G42" i="1"/>
  <c r="G61" i="1"/>
  <c r="G23" i="1"/>
  <c r="G22" i="1"/>
  <c r="G7" i="1"/>
  <c r="G15" i="1"/>
  <c r="G8" i="1"/>
  <c r="G6" i="1"/>
  <c r="G5" i="1"/>
  <c r="G4" i="1"/>
  <c r="G3" i="1"/>
  <c r="G53" i="1"/>
  <c r="G45" i="1"/>
  <c r="G38" i="1"/>
  <c r="G40" i="1"/>
  <c r="G51" i="1"/>
  <c r="G52" i="1"/>
  <c r="G24" i="1"/>
  <c r="G43" i="1"/>
  <c r="G44" i="1"/>
  <c r="G50" i="1"/>
  <c r="G14" i="1"/>
  <c r="G48" i="1"/>
  <c r="G12" i="1"/>
  <c r="G25" i="1"/>
  <c r="G16" i="1"/>
  <c r="G29" i="1"/>
  <c r="G21" i="1"/>
  <c r="G39" i="1"/>
  <c r="G30" i="1"/>
  <c r="G26" i="1"/>
  <c r="G55" i="1"/>
  <c r="G56" i="1"/>
  <c r="G59" i="1"/>
  <c r="G58" i="1"/>
  <c r="G57" i="1"/>
</calcChain>
</file>

<file path=xl/sharedStrings.xml><?xml version="1.0" encoding="utf-8"?>
<sst xmlns="http://schemas.openxmlformats.org/spreadsheetml/2006/main" count="508" uniqueCount="470">
  <si>
    <t>서명</t>
  </si>
  <si>
    <t>저작자</t>
  </si>
  <si>
    <t>발행자</t>
  </si>
  <si>
    <t>발행년</t>
  </si>
  <si>
    <t>ISBN</t>
  </si>
  <si>
    <t>JU0000063622</t>
  </si>
  <si>
    <t>캔들차트 하나로 끝내는 추세추종 투자 : 주식 매수 매도 타이밍을 읽는 눈</t>
  </si>
  <si>
    <t>성승현 지음</t>
  </si>
  <si>
    <t>포르체</t>
  </si>
  <si>
    <t>청 327.856-성58ㅋ</t>
  </si>
  <si>
    <t>JU0000063623</t>
  </si>
  <si>
    <t>크리에이터 가디언즈. 4</t>
  </si>
  <si>
    <t>정율리 글;김기수 그림</t>
  </si>
  <si>
    <t>미래엔아이세움</t>
  </si>
  <si>
    <t>아 813.8-정67ㅋ-4</t>
  </si>
  <si>
    <t>JU0000063624</t>
  </si>
  <si>
    <t>생성형 AI와 인간 예술가</t>
  </si>
  <si>
    <t>서은선 지음</t>
  </si>
  <si>
    <t>커뮤니케이션북스</t>
  </si>
  <si>
    <t>청 600.1-서68ㅅ</t>
  </si>
  <si>
    <t>JU0000063625</t>
  </si>
  <si>
    <t>10대를 위한 불안 세대 : 화면 속 세상 대신 진짜 우정과 자유를 선택한 아이들</t>
  </si>
  <si>
    <t>조너선 하이트,캐서린 프라이스 [공]지음;신시아 유안 쳉 그림;이충호 옮김</t>
  </si>
  <si>
    <t>웅진지식하우스:웅진씽크빅</t>
  </si>
  <si>
    <t>청 331.233-하69ㅅ</t>
  </si>
  <si>
    <t>JU0000063626</t>
  </si>
  <si>
    <t>견딜겁니다</t>
  </si>
  <si>
    <t>진서연 글·사진</t>
  </si>
  <si>
    <t>답</t>
  </si>
  <si>
    <t>청 818-진53ㄱ</t>
  </si>
  <si>
    <t>JU0000063627</t>
  </si>
  <si>
    <t>대한민국 부동산의 역사 : 대한민국 부동산의 과거와 현재 그리고 미래</t>
  </si>
  <si>
    <t>홍춘욱 지음</t>
  </si>
  <si>
    <t>상상스퀘어</t>
  </si>
  <si>
    <t>청 327.87-홍817ㄷ</t>
  </si>
  <si>
    <t>JU0000063628</t>
  </si>
  <si>
    <t>지구는 무거워질까요 가벼워질까요 : 세계시민으로 자라는 청소년 인구 교실</t>
  </si>
  <si>
    <t>송윤경,박민지,한정원,정지윤,송정연,윤희상 지음</t>
  </si>
  <si>
    <t>푸른길</t>
  </si>
  <si>
    <t>청 319.09-송67ㅈ</t>
  </si>
  <si>
    <t>JU0000063629</t>
  </si>
  <si>
    <t>지속가능한 세상에서 도시는 생명체다! : 모두 어우러진 우리의 삶</t>
  </si>
  <si>
    <t>배성호,주수원 지음</t>
  </si>
  <si>
    <t>이상북스</t>
  </si>
  <si>
    <t>청 331.47-배53ㅈ</t>
  </si>
  <si>
    <t>JU0000063630</t>
  </si>
  <si>
    <t>논리는 나의 힘 : 생각의 힘을 길러 주는 논리 학습의 결정판</t>
  </si>
  <si>
    <t>최훈 지음</t>
  </si>
  <si>
    <t>우리학교</t>
  </si>
  <si>
    <t>청 170-최97ㄴ</t>
  </si>
  <si>
    <t>JU0000063631</t>
  </si>
  <si>
    <t>This is home : 단순한 삶의 기술</t>
  </si>
  <si>
    <t>나탈리 월턴 지음;크리스 원스 사진;박은영 옮김</t>
  </si>
  <si>
    <t>Willstyle(윌스타일</t>
  </si>
  <si>
    <t>청 595.4-월833ㄷ</t>
  </si>
  <si>
    <t>JU0000063632</t>
  </si>
  <si>
    <t>(집안도 인생도 가볍고 산뜻하게) 1초 수납</t>
  </si>
  <si>
    <t>나카타 료코 지음;박승희 옮김</t>
  </si>
  <si>
    <t>즐거운상상</t>
  </si>
  <si>
    <t>청 595.4-나821ㅇ</t>
  </si>
  <si>
    <t>JU0000063633</t>
  </si>
  <si>
    <t>톡 : 소문 말고 진실</t>
  </si>
  <si>
    <t>황지영 글;송효정 그림</t>
  </si>
  <si>
    <t>다산어린이:다산북스</t>
  </si>
  <si>
    <t>아 813.8-황79ㅌ</t>
  </si>
  <si>
    <t>JU0000063634</t>
  </si>
  <si>
    <t>모두 행복해지는 말</t>
  </si>
  <si>
    <t>이금희 글;김성라 그림</t>
  </si>
  <si>
    <t>주니어김영사:김영사</t>
  </si>
  <si>
    <t>아 199.4-이18ㅁ</t>
  </si>
  <si>
    <t>JU0000063635</t>
  </si>
  <si>
    <t>드래곤 마스터. 17:, 스톤 드래곤의 요새</t>
  </si>
  <si>
    <t>트레이시 웨스트 글;매트 러브리지 그림;윤영 번역</t>
  </si>
  <si>
    <t>다산어린이</t>
  </si>
  <si>
    <t>아 843.6-웨58ㄷ-17</t>
  </si>
  <si>
    <t>JU0000063636</t>
  </si>
  <si>
    <t>하버드 치유 혁명 : 내 안의 완치 본능을 깨워 모든 질병으로부터 자유로워지는 법</t>
  </si>
  <si>
    <t>제프리 레디거 지음;김지원 옮김</t>
  </si>
  <si>
    <t>Angle Books(앵글북스)</t>
  </si>
  <si>
    <t>청 512.57-레229ㅎ</t>
  </si>
  <si>
    <t>JU0000063637</t>
  </si>
  <si>
    <t>여기는 요괴 병원. 5:, 꿈 먹는 요괴를 찾아서</t>
  </si>
  <si>
    <t>도미야스 요코 글;고마쓰 요시카 그림;송지현 옮김</t>
  </si>
  <si>
    <t>아 833.8-도39ㅇ-5</t>
  </si>
  <si>
    <t>JU0000063638</t>
  </si>
  <si>
    <t>기독교 - 이슬람 전쟁사 : 패권을 두고 격돌한 1400년의 대립</t>
  </si>
  <si>
    <t>레이먼드 이브라힘 지음;이재황 옮김</t>
  </si>
  <si>
    <t>책과함께</t>
  </si>
  <si>
    <t>청 909-이48ㄱ</t>
  </si>
  <si>
    <t>JU0000063639</t>
  </si>
  <si>
    <t>눈에 보이지 않는 전쟁과 돈의 역사 : 폭력이 펼쳐지는 시대마다 누가 숨은 이득을 챙기는가?</t>
  </si>
  <si>
    <t>던컨 웰던 지음;윤종은 옮김</t>
  </si>
  <si>
    <t>윌북</t>
  </si>
  <si>
    <t>청 322.8-웰223ㄴ</t>
  </si>
  <si>
    <t>JU0000063640</t>
  </si>
  <si>
    <t>완벽한 원시인 : 10만 년을 되돌려 되찾는 뇌 설계도</t>
  </si>
  <si>
    <t>자청 지음</t>
  </si>
  <si>
    <t>필로틱</t>
  </si>
  <si>
    <t>청 511.1813-자813ㅇ</t>
  </si>
  <si>
    <t>JU0000063641</t>
  </si>
  <si>
    <t>냥 작가의 기행문 상담소</t>
  </si>
  <si>
    <t>즐비 글;김창호 그림</t>
  </si>
  <si>
    <t>파란정원</t>
  </si>
  <si>
    <t>아 802-즐49ㄴ</t>
  </si>
  <si>
    <t>JU0000063642</t>
  </si>
  <si>
    <t>하지 않아도 되는 숙제 : 수수께끼 전학생</t>
  </si>
  <si>
    <t>유키 신이치로 글;오묘 그림;정미애 옮김</t>
  </si>
  <si>
    <t>키다리</t>
  </si>
  <si>
    <t>아 833.8-유829ㅎ</t>
  </si>
  <si>
    <t>JU0000063643</t>
  </si>
  <si>
    <t>(장풍쌤의) 과학 풍딱지. 6:, 인공지능 : AI풍과 두 명의 별이 : 초등 과학사냥 학습만화</t>
  </si>
  <si>
    <t>권용찬 글;양선모 그림</t>
  </si>
  <si>
    <t>메가스터디북스</t>
  </si>
  <si>
    <t>아 404-강77ㄱ-6</t>
  </si>
  <si>
    <t>JU0000063644</t>
  </si>
  <si>
    <t>소맥거핀의 인체 친구들. 6:, 삐삐삐삐 심장 풀가동 중!</t>
  </si>
  <si>
    <t>소맥거핀 원작;서후 글;김기수 그림</t>
  </si>
  <si>
    <t>위즈덤하우스</t>
  </si>
  <si>
    <t>아 511-소32ㅅ-6</t>
  </si>
  <si>
    <t>JU0000063645</t>
  </si>
  <si>
    <t>애도의 미학 : 죽음과 소외를 기억하는 동시대 예술, 철학의 아홉 가지 시선</t>
  </si>
  <si>
    <t>한선아 지음</t>
  </si>
  <si>
    <t>미술문화</t>
  </si>
  <si>
    <t>청 600.1-한53ㅇ</t>
  </si>
  <si>
    <t>JU0000063646</t>
  </si>
  <si>
    <t>(오해하면 큰일 나는) 한자어 천재라면</t>
  </si>
  <si>
    <t>박정란,서재인 [공]글;김기수 그림</t>
  </si>
  <si>
    <t>슈크림북</t>
  </si>
  <si>
    <t>아 711.4-박73ㅎ</t>
  </si>
  <si>
    <t>JU0000063647</t>
  </si>
  <si>
    <t>(과학 어휘)천재라면 : 과학 어휘 완전 정복! 재시험을 통과하라!</t>
  </si>
  <si>
    <t>슈크림북:따끈따끈책방</t>
  </si>
  <si>
    <t>아 404-박73ㅊ</t>
  </si>
  <si>
    <t>JU0000063648</t>
  </si>
  <si>
    <t>엄마와 딸들의 미친년의 역사</t>
  </si>
  <si>
    <t>이랑 지음</t>
  </si>
  <si>
    <t>이야기장수</t>
  </si>
  <si>
    <t>청 818-이231ㅇ</t>
  </si>
  <si>
    <t>JU0000063649</t>
  </si>
  <si>
    <t>이런 집에 살고 싶다 : 한국인의 주택 유전자에서 찾은 좋은 집의 조건</t>
  </si>
  <si>
    <t>김호민 지음</t>
  </si>
  <si>
    <t>DALGONA(달고나)</t>
  </si>
  <si>
    <t>청 549.7-김95ㅇ</t>
  </si>
  <si>
    <t>JU0000063650</t>
  </si>
  <si>
    <t>현명한 부모가 반드시 알아야 할 사춘기 대화 수업</t>
  </si>
  <si>
    <t>정현숙 옮김</t>
  </si>
  <si>
    <t>팬덤북스</t>
  </si>
  <si>
    <t>청 598.125-정94ㅎ</t>
  </si>
  <si>
    <t>JU0000063651</t>
  </si>
  <si>
    <t>쓰는 만큼 내가 된다 : 매일의 순간이 모여 내일의 내가 되는 일에 대하여</t>
  </si>
  <si>
    <t>리니 지음</t>
  </si>
  <si>
    <t>더퀘스트</t>
  </si>
  <si>
    <t>청 818-리219ㅆ</t>
  </si>
  <si>
    <t>JU0000063652</t>
  </si>
  <si>
    <t>이브의 관점 : 김잠선 시집</t>
  </si>
  <si>
    <t>김잠선 지음</t>
  </si>
  <si>
    <t>신아</t>
  </si>
  <si>
    <t>청 811.7-김71ㅇ</t>
  </si>
  <si>
    <t>JU0000063653</t>
  </si>
  <si>
    <t>아이의 친구 관계 : 뇌과학이 알려 주는 사회성 발달의 황금 법칙</t>
  </si>
  <si>
    <t>김붕년 지음</t>
  </si>
  <si>
    <t>카시오페아</t>
  </si>
  <si>
    <t>청 598.1-김47ㅇ</t>
  </si>
  <si>
    <t>JU0000063654</t>
  </si>
  <si>
    <t>누구나 쉽게 이해하는 대상관계이론</t>
  </si>
  <si>
    <t>고용남 지음</t>
  </si>
  <si>
    <t>시그마프레스</t>
  </si>
  <si>
    <t>청 185.51-고66ㄴ</t>
  </si>
  <si>
    <t>JU0000063655</t>
  </si>
  <si>
    <t>(함께 그린 책) 상상 금지!</t>
  </si>
  <si>
    <t>이경국 글·그림;아이들 그림</t>
  </si>
  <si>
    <t>로이Books(로이북스):로이비쥬얼</t>
  </si>
  <si>
    <t>유 813.8-이14ㅅ</t>
  </si>
  <si>
    <t>JU0000063656</t>
  </si>
  <si>
    <t>마음 그릇 : 전보라 그림책</t>
  </si>
  <si>
    <t>전보라 글·그림</t>
  </si>
  <si>
    <t>토끼섬</t>
  </si>
  <si>
    <t>유 813.8-전45ㅁ</t>
  </si>
  <si>
    <t>JU0000063657</t>
  </si>
  <si>
    <t>삼킬 수 없는</t>
  </si>
  <si>
    <t>빅토리아 잉 지음;러넷 웡 그림;강나은 옮김</t>
  </si>
  <si>
    <t>작은코도마뱀</t>
  </si>
  <si>
    <t>청 843.6-잉49ㅅ</t>
  </si>
  <si>
    <t>JU0000063658</t>
  </si>
  <si>
    <t>출동! 미스터리과. 1:, 몽키맨의 비밀 : 하민석 만화</t>
  </si>
  <si>
    <t>하민석 지음</t>
  </si>
  <si>
    <t>딸기책방</t>
  </si>
  <si>
    <t>아 813.8-하39ㅊ-1</t>
  </si>
  <si>
    <t>JU0000063659</t>
  </si>
  <si>
    <t>호구 : 김민서 장편소설</t>
  </si>
  <si>
    <t>김민서 지음</t>
  </si>
  <si>
    <t>창비</t>
  </si>
  <si>
    <t>청 813.7-김39ㅎ</t>
  </si>
  <si>
    <t>JU0000063660</t>
  </si>
  <si>
    <t>우리가 사랑한 도시 : 역사, 예술, 문화, 미식을 넘나드는 인문 기행</t>
  </si>
  <si>
    <t>김지윤;전은환 지음</t>
  </si>
  <si>
    <t>북다</t>
  </si>
  <si>
    <t>청 980.24-김79ㅇ</t>
  </si>
  <si>
    <t>JU0000063661</t>
  </si>
  <si>
    <t>여행 면허 : 이동하는 인류의 자유와 통제의 역사</t>
  </si>
  <si>
    <t>패트릭 빅스비 지음;박중서 옮김</t>
  </si>
  <si>
    <t>작가정신</t>
  </si>
  <si>
    <t>청 342.15-빅58ㅇ</t>
  </si>
  <si>
    <t>JU0000063662</t>
  </si>
  <si>
    <t>안녕, 나의 첫사랑. 1 : 첫 연애를 시작한 10대들의 성 고민 이야기,</t>
  </si>
  <si>
    <t>아하! 서울시립청소년성문화센터;이밭이 [공]글;불곰 그림</t>
  </si>
  <si>
    <t>미래엔</t>
  </si>
  <si>
    <t>청 334.225-서67ㅇ-1</t>
  </si>
  <si>
    <t>JU0000063663</t>
  </si>
  <si>
    <t>(새나곰의 똥손도 바로 시작하는) 인스타툰 그리기 with 클립 스튜디오</t>
  </si>
  <si>
    <t>새나곰 지음</t>
  </si>
  <si>
    <t>한빛미디어</t>
  </si>
  <si>
    <t>청 005.565-새211ㅇ</t>
  </si>
  <si>
    <t>JU0000063664</t>
  </si>
  <si>
    <t>네이버 블로그 역제안 가이드 : 기다리는 체험단은 그만! 협찬 기회를 직접 만드는 마케터C의 역제안 시스템 : 공짜 체험단이 아닌 브랜딩 가치로 사장님과 윈-윈하는 역제안 노하우</t>
  </si>
  <si>
    <t>마케터C 지음</t>
  </si>
  <si>
    <t>청 325.555-마823ㄴ</t>
  </si>
  <si>
    <t>JU0000063665</t>
  </si>
  <si>
    <t>이왕이면 잘 팔리는 책을 쓰고 싶어 : `쓰는 사람`에서  `읽히는 작가`로</t>
  </si>
  <si>
    <t>이윤영 지음</t>
  </si>
  <si>
    <t>two Rabbits(투래빗)</t>
  </si>
  <si>
    <t>청 013.13-이67ㅇ</t>
  </si>
  <si>
    <t>JU0000063666</t>
  </si>
  <si>
    <t>(이게 되네?) 제미나이 : 완전 미친 활용법 81제</t>
  </si>
  <si>
    <t>오힘찬 지음</t>
  </si>
  <si>
    <t>골든래빗</t>
  </si>
  <si>
    <t>청 004.73-오99ㅈ</t>
  </si>
  <si>
    <t>JU0000063667</t>
  </si>
  <si>
    <t>(이게 되네?) 나노바나나 AI 비포 ＆ 애프터 미친 활용법 71제 : 포토샵 없이 원하는 이미지 5초 컷! 씨드림, 미드저니, 소라, 위스크까지 나만의 AI 사진관 한 권으로 끝내기</t>
  </si>
  <si>
    <t>쌩초 지음</t>
  </si>
  <si>
    <t>Golden rabbit(골든래빗)</t>
  </si>
  <si>
    <t>청 004.73-쌩815ㄴ</t>
  </si>
  <si>
    <t>JU0000063668</t>
  </si>
  <si>
    <t>(이게 되네?) 클로드 MCP 미친 활용법 27제</t>
  </si>
  <si>
    <t>박현규 지음</t>
  </si>
  <si>
    <t>청 004.73-박94ㅋ</t>
  </si>
  <si>
    <t>JU0000063669</t>
  </si>
  <si>
    <t>(매일매일 쓰는 제미나이 AI) 나노 바나나</t>
  </si>
  <si>
    <t>문수민;박범희;엔미디어 지음</t>
  </si>
  <si>
    <t>생능북스</t>
  </si>
  <si>
    <t>청 004.73-문57ㄴ</t>
  </si>
  <si>
    <t>JU0000063670</t>
  </si>
  <si>
    <t>1457, 영월</t>
  </si>
  <si>
    <t>이상걸 글;최정인 그림</t>
  </si>
  <si>
    <t>리틀씨앤톡</t>
  </si>
  <si>
    <t>아 813.8-이51ㅊ</t>
  </si>
  <si>
    <t>JU0000063671</t>
  </si>
  <si>
    <t>비밀 속의 비밀. 1</t>
  </si>
  <si>
    <t>댄 브라운 지음;공보경 옮김</t>
  </si>
  <si>
    <t>문학수첩</t>
  </si>
  <si>
    <t>청 843.6-브231ㅂ-1</t>
  </si>
  <si>
    <t>JU0000063672</t>
  </si>
  <si>
    <t>쥬디 할머니 : 소설가가 사랑하는 박완서 단편 베스트 10</t>
  </si>
  <si>
    <t>박완서 지음</t>
  </si>
  <si>
    <t>문학동네</t>
  </si>
  <si>
    <t>청 813.7-박66ㅈ</t>
  </si>
  <si>
    <t>JU0000063673</t>
  </si>
  <si>
    <t>매일 아다치 미츠루</t>
  </si>
  <si>
    <t>아다치 미츠루 만화;이치하라 타케노리,모리야마 히로유키 선정·글</t>
  </si>
  <si>
    <t>에스엠지크리에이티브(고은문화사)</t>
  </si>
  <si>
    <t>청 657.1-아221ㅁ</t>
  </si>
  <si>
    <t>JU0000063674</t>
  </si>
  <si>
    <t>열혈 세종대왕. 5:, 충녕대군 왕이 되다</t>
  </si>
  <si>
    <t>박지연,박한 글;이지운 그림</t>
  </si>
  <si>
    <t>아울북:북이십일</t>
  </si>
  <si>
    <t>아 991.1-박79ㅇ-5</t>
  </si>
  <si>
    <t>JU0000063675</t>
  </si>
  <si>
    <t>무적 이순신. 9:, 조선에 드리우는 그림자</t>
  </si>
  <si>
    <t>박지연,박한 [공]글;김기수,한지혜 [공]그림</t>
  </si>
  <si>
    <t>아울북</t>
  </si>
  <si>
    <t>아 991.1-박79ㅁ-9</t>
  </si>
  <si>
    <t>JU0000063676</t>
  </si>
  <si>
    <t>국어 한 권. 2-1:, 중2 문학</t>
  </si>
  <si>
    <t>김미성,신지연,오요한,전보영 엮음</t>
  </si>
  <si>
    <t>창비교육</t>
  </si>
  <si>
    <t>청 710.7-김39ㄱ-2-1</t>
  </si>
  <si>
    <t>JU0000063677</t>
  </si>
  <si>
    <t>완벽한 결혼</t>
  </si>
  <si>
    <t>제네바 로즈 지음;박지선 옮김</t>
  </si>
  <si>
    <t>반타</t>
  </si>
  <si>
    <t>청 843.6-로78ㅇ</t>
  </si>
  <si>
    <t>JU0000063678</t>
  </si>
  <si>
    <t>비밀의 종이 울리면 : 이하람 장편동화</t>
  </si>
  <si>
    <t>이하람 지음;양양 그림</t>
  </si>
  <si>
    <t>아 813.8-이91ㅂ</t>
  </si>
  <si>
    <t>JU0000063679</t>
  </si>
  <si>
    <t>열세 살 외과 의사 도우리. 5:, 우리들의 히어로</t>
  </si>
  <si>
    <t>임은하 글;하루치 그림</t>
  </si>
  <si>
    <t>아 813.8-임68ㅇ-5</t>
  </si>
  <si>
    <t>JU0000063680</t>
  </si>
  <si>
    <t>슈뻘맨의 슈퍼 상식 월드컵. 5:, 최강의 귀신과 요괴</t>
  </si>
  <si>
    <t>슈뻘맨 원작;김정욱 글;이혜림 그림</t>
  </si>
  <si>
    <t>아 031-슈43ㅅ-5</t>
  </si>
  <si>
    <t>JU0000063681</t>
  </si>
  <si>
    <t>전여친</t>
  </si>
  <si>
    <t>프리다 맥파든 지음;박지현 옮김</t>
  </si>
  <si>
    <t>Book Plaza(북플라자):아이아키텍트 주식회사</t>
  </si>
  <si>
    <t>청 843.6-맥841ㅈ</t>
  </si>
  <si>
    <t>JU0000063682</t>
  </si>
  <si>
    <t>슈뻘맨의 숨은 범인 찾기. 2 : 두뇌 개발 액티비티 코믹북</t>
  </si>
  <si>
    <t>슈뻘맨 원작;밥푸울 글;류수형 그림</t>
  </si>
  <si>
    <t>Mirae N(미래엔):아이세움</t>
  </si>
  <si>
    <t>아 813.8-슈43ㅅ-2</t>
  </si>
  <si>
    <t>JU0000063683</t>
  </si>
  <si>
    <t>왜 유명한 거야, 이 음악?</t>
  </si>
  <si>
    <t>임승수 글;조승연 그림</t>
  </si>
  <si>
    <t>아 670-임58ㅇ</t>
  </si>
  <si>
    <t>JU0000063684</t>
  </si>
  <si>
    <t>철학 여행을 시작한 너에게 : 철학자를 꿈꾸는 어린이를 위한 동화 10가지</t>
  </si>
  <si>
    <t>나탈리 퀴페르만, 마자린 팽조 글;클레르 모렐 파이토 그림;최린 옮김</t>
  </si>
  <si>
    <t>그린애플</t>
  </si>
  <si>
    <t>아 199.4-퀴843ㅊ</t>
  </si>
  <si>
    <t>JU0000063685</t>
  </si>
  <si>
    <t>(흔한남매) 방방곡곡 한국사. 1:, 석기에서 청동기까지, 선사 시대</t>
  </si>
  <si>
    <t>흔한남매 원작;역사곰돌이 글;유난희 그림</t>
  </si>
  <si>
    <t>아 911-흔91ㅂ-1</t>
  </si>
  <si>
    <t>JU0000063686</t>
  </si>
  <si>
    <t>(법의학자 유성호의) 인체 탐구 프로젝트. 1:, 소화 기관: 몸의 첫 번째 비밀 : 내 몸을 알고 의학을 만나는 어린이 인체 동화</t>
  </si>
  <si>
    <t>류미정 글;김래현 그림</t>
  </si>
  <si>
    <t>아 511.1-류39ㅇ-1</t>
  </si>
  <si>
    <t>JU0000063687</t>
  </si>
  <si>
    <t>공부를 안 하는 게 아니라 못하는 겁니다 : 공부장첸의 공부, 성적, 입시 팩폭 솔루션</t>
  </si>
  <si>
    <t>공부장첸, &lt;공부장첸&gt; 제작팀 지음</t>
  </si>
  <si>
    <t>시원북스</t>
  </si>
  <si>
    <t>청 373-공47ㄱ</t>
  </si>
  <si>
    <t>JU0000063688</t>
  </si>
  <si>
    <t>해든 버거</t>
  </si>
  <si>
    <t>동지아 글;윤정주 그림</t>
  </si>
  <si>
    <t>아 813.8-동79ㅎ</t>
  </si>
  <si>
    <t>JU0000063689</t>
  </si>
  <si>
    <t>Go Go 카카오 프렌즈 안전을 부탁해!. 3:, 폭설</t>
  </si>
  <si>
    <t>조주희 글;우기연 그림</t>
  </si>
  <si>
    <t>아 372.42-조77ㄱ-3</t>
  </si>
  <si>
    <t>JU0000063690</t>
  </si>
  <si>
    <t>세종의 나라. 1 : 김진명 장편소설</t>
  </si>
  <si>
    <t>김진명 지음</t>
  </si>
  <si>
    <t>이타</t>
  </si>
  <si>
    <t>청 813.7-김79ㅅ-1</t>
  </si>
  <si>
    <t>JU0000063691</t>
  </si>
  <si>
    <t>세종의 나라. 2 : 김진명 장편소설</t>
  </si>
  <si>
    <t>청 813.7-김79ㅅ-2</t>
  </si>
  <si>
    <t>JU0000063692</t>
  </si>
  <si>
    <t>명탐정 코난. 106</t>
  </si>
  <si>
    <t>아오야마 고쇼 지음;오경화 옮김</t>
  </si>
  <si>
    <t>Seoul Media Comics(서울미디어코믹스)</t>
  </si>
  <si>
    <t>청 833.6-아65ㅁ-106</t>
  </si>
  <si>
    <t>JU0000063693</t>
  </si>
  <si>
    <t>(정승제의) 수학 대모험. 2:, 덧셈과 뺄셈-웰컴 투 루트리아</t>
  </si>
  <si>
    <t>설민석,조영선 [공]글;최진규,박지영 그림</t>
  </si>
  <si>
    <t>단꿈아이</t>
  </si>
  <si>
    <t>아 410-설39ㅈ-2</t>
  </si>
  <si>
    <t>JU0000063694</t>
  </si>
  <si>
    <t>슈뻘맨의 숨은 범인 찾기. 1 : 두뇌 개발 액티비티 코믹북</t>
  </si>
  <si>
    <t>아 813.8-슈43ㅅ-1</t>
  </si>
  <si>
    <t>JU0000063695</t>
  </si>
  <si>
    <t>(고교생 오타니 쇼헤이의) 최강 멘탈 수업</t>
  </si>
  <si>
    <t>니시다 하쓰미 지음;김정환 옮김</t>
  </si>
  <si>
    <t>클라우드나인</t>
  </si>
  <si>
    <t>청 325.04-니59ㅊ</t>
  </si>
  <si>
    <t>JU0000063696</t>
  </si>
  <si>
    <t>빨강이 된 백곰</t>
  </si>
  <si>
    <t>시바타 게이코 지음;황진희 옮김</t>
  </si>
  <si>
    <t>길벗스쿨</t>
  </si>
  <si>
    <t>유 833.8-시41ㅃ</t>
  </si>
  <si>
    <t>JU0000063697</t>
  </si>
  <si>
    <t>떠나면 달라질까 : 배낭여행, 세계일주, 워홀, 제주살이 끝없이 떠났던 한 사람의 길 위에 기록</t>
  </si>
  <si>
    <t>이슬기 지음</t>
  </si>
  <si>
    <t>포레스트 웨일</t>
  </si>
  <si>
    <t>청 818-이58ㄸ</t>
  </si>
  <si>
    <t>JU0000063698</t>
  </si>
  <si>
    <t>모든 것을 전기화하라 : 100％ 전기에너지의 시대</t>
  </si>
  <si>
    <t>사울 그리피스 지음;전현우,김선교,권효재 옮김</t>
  </si>
  <si>
    <t>생각의힘</t>
  </si>
  <si>
    <t>청 321.391-그239ㅁ</t>
  </si>
  <si>
    <t>JU0000063699</t>
  </si>
  <si>
    <t>(만화로 보는) 과학을 보다 : 물리학·화학·천문학</t>
  </si>
  <si>
    <t>과학을 보다 원작;김영현 글·그림</t>
  </si>
  <si>
    <t>책과삶</t>
  </si>
  <si>
    <t>청 404-과91ㄱ</t>
  </si>
  <si>
    <t>JU0000063700</t>
  </si>
  <si>
    <t>파란 피</t>
  </si>
  <si>
    <t>허교범 글;이로우 그림</t>
  </si>
  <si>
    <t>아 813.8-허16ㅍ</t>
  </si>
  <si>
    <t>JU0000063701</t>
  </si>
  <si>
    <t>(마케팅 천재의) 돈 버는 공식 : 매출 0원에서 100억으로 대박 신화의 비밀</t>
  </si>
  <si>
    <t>장문정 지음</t>
  </si>
  <si>
    <t>쌤엔파커스</t>
  </si>
  <si>
    <t>청 325.5-장37ㄷ</t>
  </si>
  <si>
    <t>JU0000063702</t>
  </si>
  <si>
    <t>조선에서 레벨업. 8:, 규장각의 인재를 모아라</t>
  </si>
  <si>
    <t>최설희 글;이경희 그림</t>
  </si>
  <si>
    <t>아 911.05-최53ㅈ-8</t>
  </si>
  <si>
    <t>JU0000063703</t>
  </si>
  <si>
    <t>(아플 때 꺼내보는) 통증백과</t>
  </si>
  <si>
    <t>김학조 지음</t>
  </si>
  <si>
    <t>김영사</t>
  </si>
  <si>
    <t>청 517.3-김91ㅌ</t>
  </si>
  <si>
    <t>JU0000063704</t>
  </si>
  <si>
    <t>체육소녀 유채화</t>
  </si>
  <si>
    <t>송광용 글;무디 그림</t>
  </si>
  <si>
    <t>한솔수북</t>
  </si>
  <si>
    <t>아 813.8-송16ㅊ</t>
  </si>
  <si>
    <t>JU0000063705</t>
  </si>
  <si>
    <t>(신기한 맛) 도깨비 식당. 10</t>
  </si>
  <si>
    <t>김용세,김병섭 [공]글;센개 그림</t>
  </si>
  <si>
    <t>꿈터</t>
  </si>
  <si>
    <t>아 813.7-김66ㄷ-10</t>
  </si>
  <si>
    <t>JU0000063706</t>
  </si>
  <si>
    <t>내 멋대로 산타 뽑기. 2:, 선물 대소동</t>
  </si>
  <si>
    <t>최은옥 글;김무연 그림</t>
  </si>
  <si>
    <t>주니어김영사</t>
  </si>
  <si>
    <t>아 813.8-최68ㄴ-2</t>
  </si>
  <si>
    <t>JU0000063707</t>
  </si>
  <si>
    <t>내 멋대로 산타 뽑기. 1</t>
  </si>
  <si>
    <t>아 813.8-최68ㄴ-1</t>
  </si>
  <si>
    <t>JU0000063708</t>
  </si>
  <si>
    <t>너구리 라면 가게. 2</t>
  </si>
  <si>
    <t>최설희 글;김덕영 그림</t>
  </si>
  <si>
    <t>아 813.8-최53ㄴ-2</t>
  </si>
  <si>
    <t>JU0000063709</t>
  </si>
  <si>
    <t>필연적 혼자의 시대</t>
  </si>
  <si>
    <t>김수영 지음</t>
  </si>
  <si>
    <t>다산초당:다산북스</t>
  </si>
  <si>
    <t>청 332.277-김57ㅍ</t>
  </si>
  <si>
    <t>JU0000063710</t>
  </si>
  <si>
    <t>(한 권으로 충분한)야구 도슨트 100</t>
  </si>
  <si>
    <t>박종현 지음</t>
  </si>
  <si>
    <t>깊은나무</t>
  </si>
  <si>
    <t>청 695.7-박75ㅇ</t>
  </si>
  <si>
    <t>JU0000063711</t>
  </si>
  <si>
    <t>내가 용에게 쫓긴다면?</t>
  </si>
  <si>
    <t>허채운 지음;김정원 그림</t>
  </si>
  <si>
    <t>이나삼</t>
  </si>
  <si>
    <t>유 813.8-허812ㄴ</t>
  </si>
  <si>
    <t>JU0000063712</t>
  </si>
  <si>
    <t>나의 작은 이야기</t>
  </si>
  <si>
    <t>허채민 글·그림</t>
  </si>
  <si>
    <t>아 811.8-허812ㄴ</t>
  </si>
  <si>
    <t>JU0000063713</t>
  </si>
  <si>
    <t>이토록 위대한 몸 : 최신 의학이 밝혀낸 면역, 질병, 노화의 비밀</t>
  </si>
  <si>
    <t>줄리아 엔더스 지음;질 엔더스 그림;배명자 옮김</t>
  </si>
  <si>
    <t>21세기북스</t>
  </si>
  <si>
    <t>청 517.3-엔223ㅇ</t>
  </si>
  <si>
    <t>JU0000063714</t>
  </si>
  <si>
    <t>이토록 위대한 장 : 장에서 시작하는 건강 혁명</t>
  </si>
  <si>
    <t>북라이프</t>
  </si>
  <si>
    <t>청 511.135-엔223ㅇ</t>
  </si>
  <si>
    <t>JU0000063715</t>
  </si>
  <si>
    <t>(한눈에 펼쳐 보는) 한국사 대 세계사. 1:, 선사시대~삼국시대</t>
  </si>
  <si>
    <t>강응천,김덕련,김형규,백성현 지음</t>
  </si>
  <si>
    <t>서울문화사</t>
  </si>
  <si>
    <t>청 909-강68ㅎ-1</t>
  </si>
  <si>
    <t>JU0000063716</t>
  </si>
  <si>
    <t>(한눈에 펼쳐 보는) 한국사 대 세계사. 2:, 남북국시대~고려시대</t>
  </si>
  <si>
    <t>청 909-강68ㅎ-2</t>
  </si>
  <si>
    <t>JU0000063717</t>
  </si>
  <si>
    <t>(한눈에 펼쳐 보는) 한국사 대 세계사. 5:, 근현대</t>
  </si>
  <si>
    <t>청 909-강68ㅎ-5</t>
  </si>
  <si>
    <t>JU0000063718</t>
  </si>
  <si>
    <t>(한눈에 펼쳐 보는) 한국사 대 세계사. 4:, 개화기~일제강점기</t>
  </si>
  <si>
    <t>청 909-강68ㅎ-4</t>
  </si>
  <si>
    <t>JU0000063719</t>
  </si>
  <si>
    <t>(한눈에 펼쳐 보는) 한국사 대 세계사. 3:, 조선시대</t>
  </si>
  <si>
    <t>청 909-강68ㅎ-3</t>
  </si>
  <si>
    <t>청구기호</t>
    <phoneticPr fontId="1" type="noConversion"/>
  </si>
  <si>
    <t>연번</t>
    <phoneticPr fontId="1" type="noConversion"/>
  </si>
  <si>
    <t>2026년 청소년도서관 희망도서(4차 목록) - 청소년자료실</t>
    <phoneticPr fontId="1" type="noConversion"/>
  </si>
  <si>
    <t>등록번호</t>
    <phoneticPr fontId="1" type="noConversion"/>
  </si>
  <si>
    <t>등록번호</t>
    <phoneticPr fontId="1" type="noConversion"/>
  </si>
  <si>
    <t>2026년 청소년도서관 희망도서(4차) 목록-어린이자료실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</si>
</sst>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52" workbookViewId="0">
      <selection sqref="A1:H1"/>
    </sheetView>
  </sheetViews>
  <sheetFormatPr defaultRowHeight="16.5" x14ac:dyDescent="0.3"/>
  <cols>
    <col min="2" max="2" width="15.625" customWidth="1"/>
    <col min="3" max="3" width="48.875" customWidth="1"/>
    <col min="4" max="4" width="37.625" customWidth="1"/>
    <col min="5" max="5" width="26" customWidth="1"/>
    <col min="6" max="6" width="14.875" customWidth="1"/>
    <col min="7" max="7" width="19.375" customWidth="1"/>
    <col min="8" max="8" width="19.625" customWidth="1"/>
  </cols>
  <sheetData>
    <row r="1" spans="1:8" ht="46.5" customHeight="1" x14ac:dyDescent="0.3">
      <c r="A1" s="2" t="s">
        <v>466</v>
      </c>
      <c r="B1" s="2"/>
      <c r="C1" s="2"/>
      <c r="D1" s="2"/>
      <c r="E1" s="2"/>
      <c r="F1" s="2"/>
      <c r="G1" s="2"/>
      <c r="H1" s="2"/>
    </row>
    <row r="2" spans="1:8" x14ac:dyDescent="0.3">
      <c r="A2" s="1" t="s">
        <v>465</v>
      </c>
      <c r="B2" s="1" t="s">
        <v>467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464</v>
      </c>
    </row>
    <row r="3" spans="1:8" x14ac:dyDescent="0.3">
      <c r="A3" s="1">
        <v>1</v>
      </c>
      <c r="B3" s="1" t="s">
        <v>236</v>
      </c>
      <c r="C3" s="1" t="s">
        <v>237</v>
      </c>
      <c r="D3" s="1" t="s">
        <v>238</v>
      </c>
      <c r="E3" s="1" t="s">
        <v>239</v>
      </c>
      <c r="F3" s="1">
        <v>2025</v>
      </c>
      <c r="G3" s="1" t="str">
        <f>"9791194630357"</f>
        <v>9791194630357</v>
      </c>
      <c r="H3" s="1" t="s">
        <v>240</v>
      </c>
    </row>
    <row r="4" spans="1:8" x14ac:dyDescent="0.3">
      <c r="A4" s="1">
        <v>2</v>
      </c>
      <c r="B4" s="1" t="s">
        <v>232</v>
      </c>
      <c r="C4" s="1" t="s">
        <v>233</v>
      </c>
      <c r="D4" s="1" t="s">
        <v>234</v>
      </c>
      <c r="E4" s="1" t="s">
        <v>230</v>
      </c>
      <c r="F4" s="1">
        <v>2025</v>
      </c>
      <c r="G4" s="1" t="str">
        <f>"9791194383338"</f>
        <v>9791194383338</v>
      </c>
      <c r="H4" s="1" t="s">
        <v>235</v>
      </c>
    </row>
    <row r="5" spans="1:8" x14ac:dyDescent="0.3">
      <c r="A5" s="1">
        <v>3</v>
      </c>
      <c r="B5" s="1" t="s">
        <v>227</v>
      </c>
      <c r="C5" s="1" t="s">
        <v>228</v>
      </c>
      <c r="D5" s="1" t="s">
        <v>229</v>
      </c>
      <c r="E5" s="1" t="s">
        <v>230</v>
      </c>
      <c r="F5" s="1">
        <v>2025</v>
      </c>
      <c r="G5" s="1" t="str">
        <f>"9791194383611"</f>
        <v>9791194383611</v>
      </c>
      <c r="H5" s="1" t="s">
        <v>231</v>
      </c>
    </row>
    <row r="6" spans="1:8" x14ac:dyDescent="0.3">
      <c r="A6" s="1">
        <v>4</v>
      </c>
      <c r="B6" s="1" t="s">
        <v>222</v>
      </c>
      <c r="C6" s="1" t="s">
        <v>223</v>
      </c>
      <c r="D6" s="1" t="s">
        <v>224</v>
      </c>
      <c r="E6" s="1" t="s">
        <v>225</v>
      </c>
      <c r="F6" s="1">
        <v>2026</v>
      </c>
      <c r="G6" s="1" t="str">
        <f>"9791194383796"</f>
        <v>9791194383796</v>
      </c>
      <c r="H6" s="1" t="s">
        <v>226</v>
      </c>
    </row>
    <row r="7" spans="1:8" x14ac:dyDescent="0.3">
      <c r="A7" s="1">
        <v>5</v>
      </c>
      <c r="B7" s="1" t="s">
        <v>208</v>
      </c>
      <c r="C7" s="1" t="s">
        <v>209</v>
      </c>
      <c r="D7" s="1" t="s">
        <v>210</v>
      </c>
      <c r="E7" s="1" t="s">
        <v>211</v>
      </c>
      <c r="F7" s="1">
        <v>2026</v>
      </c>
      <c r="G7" s="1" t="str">
        <f>"9791175790209"</f>
        <v>9791175790209</v>
      </c>
      <c r="H7" s="1" t="s">
        <v>212</v>
      </c>
    </row>
    <row r="8" spans="1:8" x14ac:dyDescent="0.3">
      <c r="A8" s="1">
        <v>6</v>
      </c>
      <c r="B8" s="1" t="s">
        <v>217</v>
      </c>
      <c r="C8" s="1" t="s">
        <v>218</v>
      </c>
      <c r="D8" s="1" t="s">
        <v>219</v>
      </c>
      <c r="E8" s="1" t="s">
        <v>220</v>
      </c>
      <c r="F8" s="1">
        <v>2026</v>
      </c>
      <c r="G8" s="1" t="str">
        <f>"9791124327012"</f>
        <v>9791124327012</v>
      </c>
      <c r="H8" s="1" t="s">
        <v>221</v>
      </c>
    </row>
    <row r="9" spans="1:8" x14ac:dyDescent="0.3">
      <c r="A9" s="1">
        <v>7</v>
      </c>
      <c r="B9" s="1" t="s">
        <v>45</v>
      </c>
      <c r="C9" s="1" t="s">
        <v>46</v>
      </c>
      <c r="D9" s="1" t="s">
        <v>47</v>
      </c>
      <c r="E9" s="1" t="s">
        <v>48</v>
      </c>
      <c r="F9" s="1">
        <v>2024</v>
      </c>
      <c r="G9" s="1" t="str">
        <f>"9791167552839"</f>
        <v>9791167552839</v>
      </c>
      <c r="H9" s="1" t="s">
        <v>49</v>
      </c>
    </row>
    <row r="10" spans="1:8" x14ac:dyDescent="0.3">
      <c r="A10" s="1">
        <v>8</v>
      </c>
      <c r="B10" s="1" t="s">
        <v>163</v>
      </c>
      <c r="C10" s="1" t="s">
        <v>164</v>
      </c>
      <c r="D10" s="1" t="s">
        <v>165</v>
      </c>
      <c r="E10" s="1" t="s">
        <v>166</v>
      </c>
      <c r="F10" s="1">
        <v>2026</v>
      </c>
      <c r="G10" s="1" t="str">
        <f>"9791162265260"</f>
        <v>9791162265260</v>
      </c>
      <c r="H10" s="1" t="s">
        <v>167</v>
      </c>
    </row>
    <row r="11" spans="1:8" x14ac:dyDescent="0.3">
      <c r="A11" s="1">
        <v>9</v>
      </c>
      <c r="B11" s="1" t="s">
        <v>35</v>
      </c>
      <c r="C11" s="1" t="s">
        <v>36</v>
      </c>
      <c r="D11" s="1" t="s">
        <v>37</v>
      </c>
      <c r="E11" s="1" t="s">
        <v>38</v>
      </c>
      <c r="F11" s="1">
        <v>2023</v>
      </c>
      <c r="G11" s="1" t="str">
        <f>"9788962910629"</f>
        <v>9788962910629</v>
      </c>
      <c r="H11" s="1" t="s">
        <v>39</v>
      </c>
    </row>
    <row r="12" spans="1:8" x14ac:dyDescent="0.3">
      <c r="A12" s="1">
        <v>10</v>
      </c>
      <c r="B12" s="1" t="s">
        <v>369</v>
      </c>
      <c r="C12" s="1" t="s">
        <v>370</v>
      </c>
      <c r="D12" s="1" t="s">
        <v>371</v>
      </c>
      <c r="E12" s="1" t="s">
        <v>372</v>
      </c>
      <c r="F12" s="1">
        <v>2025</v>
      </c>
      <c r="G12" s="1" t="str">
        <f>"9791194880004"</f>
        <v>9791194880004</v>
      </c>
      <c r="H12" s="1" t="s">
        <v>373</v>
      </c>
    </row>
    <row r="13" spans="1:8" x14ac:dyDescent="0.3">
      <c r="A13" s="1">
        <v>11</v>
      </c>
      <c r="B13" s="1" t="s">
        <v>89</v>
      </c>
      <c r="C13" s="1" t="s">
        <v>90</v>
      </c>
      <c r="D13" s="1" t="s">
        <v>91</v>
      </c>
      <c r="E13" s="1" t="s">
        <v>92</v>
      </c>
      <c r="F13" s="1">
        <v>2026</v>
      </c>
      <c r="G13" s="1" t="str">
        <f>"9791155818930"</f>
        <v>9791155818930</v>
      </c>
      <c r="H13" s="1" t="s">
        <v>93</v>
      </c>
    </row>
    <row r="14" spans="1:8" x14ac:dyDescent="0.3">
      <c r="A14" s="1">
        <v>12</v>
      </c>
      <c r="B14" s="1" t="s">
        <v>354</v>
      </c>
      <c r="C14" s="1" t="s">
        <v>355</v>
      </c>
      <c r="D14" s="1" t="s">
        <v>356</v>
      </c>
      <c r="E14" s="1" t="s">
        <v>357</v>
      </c>
      <c r="F14" s="1">
        <v>2024</v>
      </c>
      <c r="G14" s="1" t="str">
        <f>"9791192966939"</f>
        <v>9791192966939</v>
      </c>
      <c r="H14" s="1" t="s">
        <v>358</v>
      </c>
    </row>
    <row r="15" spans="1:8" x14ac:dyDescent="0.3">
      <c r="A15" s="1">
        <v>13</v>
      </c>
      <c r="B15" s="1" t="s">
        <v>213</v>
      </c>
      <c r="C15" s="1" t="s">
        <v>214</v>
      </c>
      <c r="D15" s="1" t="s">
        <v>215</v>
      </c>
      <c r="E15" s="1" t="s">
        <v>211</v>
      </c>
      <c r="F15" s="1">
        <v>2026</v>
      </c>
      <c r="G15" s="1" t="str">
        <f>"9791175790087"</f>
        <v>9791175790087</v>
      </c>
      <c r="H15" s="1" t="s">
        <v>216</v>
      </c>
    </row>
    <row r="16" spans="1:8" x14ac:dyDescent="0.3">
      <c r="A16" s="1">
        <v>14</v>
      </c>
      <c r="B16" s="1" t="s">
        <v>383</v>
      </c>
      <c r="C16" s="1" t="s">
        <v>384</v>
      </c>
      <c r="D16" s="1" t="s">
        <v>385</v>
      </c>
      <c r="E16" s="1" t="s">
        <v>386</v>
      </c>
      <c r="F16" s="1">
        <v>2026</v>
      </c>
      <c r="G16" s="1" t="str">
        <f>"9791124070727"</f>
        <v>9791124070727</v>
      </c>
      <c r="H16" s="1" t="s">
        <v>387</v>
      </c>
    </row>
    <row r="17" spans="1:8" x14ac:dyDescent="0.3">
      <c r="A17" s="1">
        <v>15</v>
      </c>
      <c r="B17" s="1" t="s">
        <v>5</v>
      </c>
      <c r="C17" s="1" t="s">
        <v>6</v>
      </c>
      <c r="D17" s="1" t="s">
        <v>7</v>
      </c>
      <c r="E17" s="1" t="s">
        <v>8</v>
      </c>
      <c r="F17" s="1">
        <v>2026</v>
      </c>
      <c r="G17" s="1" t="str">
        <f>"9791194634737"</f>
        <v>9791194634737</v>
      </c>
      <c r="H17" s="1" t="s">
        <v>9</v>
      </c>
    </row>
    <row r="18" spans="1:8" x14ac:dyDescent="0.3">
      <c r="A18" s="1">
        <v>16</v>
      </c>
      <c r="B18" s="1" t="s">
        <v>30</v>
      </c>
      <c r="C18" s="1" t="s">
        <v>31</v>
      </c>
      <c r="D18" s="1" t="s">
        <v>32</v>
      </c>
      <c r="E18" s="1" t="s">
        <v>33</v>
      </c>
      <c r="F18" s="1">
        <v>2026</v>
      </c>
      <c r="G18" s="1" t="str">
        <f>"9791194368939"</f>
        <v>9791194368939</v>
      </c>
      <c r="H18" s="1" t="s">
        <v>34</v>
      </c>
    </row>
    <row r="19" spans="1:8" x14ac:dyDescent="0.3">
      <c r="A19" s="1">
        <v>17</v>
      </c>
      <c r="B19" s="1" t="s">
        <v>20</v>
      </c>
      <c r="C19" s="1" t="s">
        <v>21</v>
      </c>
      <c r="D19" s="1" t="s">
        <v>22</v>
      </c>
      <c r="E19" s="1" t="s">
        <v>23</v>
      </c>
      <c r="F19" s="1">
        <v>2026</v>
      </c>
      <c r="G19" s="1" t="str">
        <f>"9788901299471"</f>
        <v>9788901299471</v>
      </c>
      <c r="H19" s="1" t="s">
        <v>24</v>
      </c>
    </row>
    <row r="20" spans="1:8" x14ac:dyDescent="0.3">
      <c r="A20" s="1">
        <v>18</v>
      </c>
      <c r="B20" s="1" t="s">
        <v>40</v>
      </c>
      <c r="C20" s="1" t="s">
        <v>41</v>
      </c>
      <c r="D20" s="1" t="s">
        <v>42</v>
      </c>
      <c r="E20" s="1" t="s">
        <v>43</v>
      </c>
      <c r="F20" s="1">
        <v>2023</v>
      </c>
      <c r="G20" s="1" t="str">
        <f>"9791198026033"</f>
        <v>9791198026033</v>
      </c>
      <c r="H20" s="1" t="s">
        <v>44</v>
      </c>
    </row>
    <row r="21" spans="1:8" x14ac:dyDescent="0.3">
      <c r="A21" s="1">
        <v>19</v>
      </c>
      <c r="B21" s="1" t="s">
        <v>419</v>
      </c>
      <c r="C21" s="1" t="s">
        <v>420</v>
      </c>
      <c r="D21" s="1" t="s">
        <v>421</v>
      </c>
      <c r="E21" s="1" t="s">
        <v>422</v>
      </c>
      <c r="F21" s="1">
        <v>2026</v>
      </c>
      <c r="G21" s="1" t="str">
        <f>"9791130674629"</f>
        <v>9791130674629</v>
      </c>
      <c r="H21" s="1" t="s">
        <v>423</v>
      </c>
    </row>
    <row r="22" spans="1:8" x14ac:dyDescent="0.3">
      <c r="A22" s="1">
        <v>20</v>
      </c>
      <c r="B22" s="1" t="s">
        <v>203</v>
      </c>
      <c r="C22" s="1" t="s">
        <v>204</v>
      </c>
      <c r="D22" s="1" t="s">
        <v>205</v>
      </c>
      <c r="E22" s="1" t="s">
        <v>206</v>
      </c>
      <c r="F22" s="1">
        <v>2026</v>
      </c>
      <c r="G22" s="1" t="str">
        <f>"9791175487345"</f>
        <v>9791175487345</v>
      </c>
      <c r="H22" s="1" t="s">
        <v>207</v>
      </c>
    </row>
    <row r="23" spans="1:8" x14ac:dyDescent="0.3">
      <c r="A23" s="1">
        <v>21</v>
      </c>
      <c r="B23" s="1" t="s">
        <v>198</v>
      </c>
      <c r="C23" s="1" t="s">
        <v>199</v>
      </c>
      <c r="D23" s="1" t="s">
        <v>200</v>
      </c>
      <c r="E23" s="1" t="s">
        <v>201</v>
      </c>
      <c r="F23" s="1">
        <v>2025</v>
      </c>
      <c r="G23" s="1" t="str">
        <f>"9791160263657"</f>
        <v>9791160263657</v>
      </c>
      <c r="H23" s="1" t="s">
        <v>202</v>
      </c>
    </row>
    <row r="24" spans="1:8" x14ac:dyDescent="0.3">
      <c r="A24" s="1">
        <v>22</v>
      </c>
      <c r="B24" s="1" t="s">
        <v>320</v>
      </c>
      <c r="C24" s="1" t="s">
        <v>321</v>
      </c>
      <c r="D24" s="1" t="s">
        <v>322</v>
      </c>
      <c r="E24" s="1" t="s">
        <v>323</v>
      </c>
      <c r="F24" s="1">
        <v>2025</v>
      </c>
      <c r="G24" s="1" t="str">
        <f>"9791175505568"</f>
        <v>9791175505568</v>
      </c>
      <c r="H24" s="1" t="s">
        <v>324</v>
      </c>
    </row>
    <row r="25" spans="1:8" x14ac:dyDescent="0.3">
      <c r="A25" s="1">
        <v>23</v>
      </c>
      <c r="B25" s="1" t="s">
        <v>374</v>
      </c>
      <c r="C25" s="1" t="s">
        <v>375</v>
      </c>
      <c r="D25" s="1" t="s">
        <v>376</v>
      </c>
      <c r="E25" s="1" t="s">
        <v>377</v>
      </c>
      <c r="F25" s="1">
        <v>2026</v>
      </c>
      <c r="G25" s="1" t="str">
        <f>"9791199327856"</f>
        <v>9791199327856</v>
      </c>
      <c r="H25" s="1" t="s">
        <v>378</v>
      </c>
    </row>
    <row r="26" spans="1:8" x14ac:dyDescent="0.3">
      <c r="A26" s="1">
        <v>24</v>
      </c>
      <c r="B26" s="1" t="s">
        <v>443</v>
      </c>
      <c r="C26" s="1" t="s">
        <v>444</v>
      </c>
      <c r="D26" s="1" t="s">
        <v>440</v>
      </c>
      <c r="E26" s="1" t="s">
        <v>445</v>
      </c>
      <c r="F26" s="1">
        <v>2025</v>
      </c>
      <c r="G26" s="1" t="str">
        <f>"9791191013832"</f>
        <v>9791191013832</v>
      </c>
      <c r="H26" s="1" t="s">
        <v>446</v>
      </c>
    </row>
    <row r="27" spans="1:8" x14ac:dyDescent="0.3">
      <c r="A27" s="1">
        <v>25</v>
      </c>
      <c r="B27" s="1" t="s">
        <v>94</v>
      </c>
      <c r="C27" s="1" t="s">
        <v>95</v>
      </c>
      <c r="D27" s="1" t="s">
        <v>96</v>
      </c>
      <c r="E27" s="1" t="s">
        <v>97</v>
      </c>
      <c r="F27" s="1">
        <v>2026</v>
      </c>
      <c r="G27" s="1" t="str">
        <f>"9791199383074"</f>
        <v>9791199383074</v>
      </c>
      <c r="H27" s="1" t="s">
        <v>98</v>
      </c>
    </row>
    <row r="28" spans="1:8" x14ac:dyDescent="0.3">
      <c r="A28" s="1">
        <v>26</v>
      </c>
      <c r="B28" s="1" t="s">
        <v>75</v>
      </c>
      <c r="C28" s="1" t="s">
        <v>76</v>
      </c>
      <c r="D28" s="1" t="s">
        <v>77</v>
      </c>
      <c r="E28" s="1" t="s">
        <v>78</v>
      </c>
      <c r="F28" s="1">
        <v>2026</v>
      </c>
      <c r="G28" s="1" t="str">
        <f>"9791194451341"</f>
        <v>9791194451341</v>
      </c>
      <c r="H28" s="1" t="s">
        <v>79</v>
      </c>
    </row>
    <row r="29" spans="1:8" x14ac:dyDescent="0.3">
      <c r="A29" s="1">
        <v>27</v>
      </c>
      <c r="B29" s="1" t="s">
        <v>392</v>
      </c>
      <c r="C29" s="1" t="s">
        <v>393</v>
      </c>
      <c r="D29" s="1" t="s">
        <v>394</v>
      </c>
      <c r="E29" s="1" t="s">
        <v>395</v>
      </c>
      <c r="F29" s="1">
        <v>2026</v>
      </c>
      <c r="G29" s="1" t="str">
        <f>"9791173324932"</f>
        <v>9791173324932</v>
      </c>
      <c r="H29" s="1" t="s">
        <v>396</v>
      </c>
    </row>
    <row r="30" spans="1:8" x14ac:dyDescent="0.3">
      <c r="A30" s="1">
        <v>28</v>
      </c>
      <c r="B30" s="1" t="s">
        <v>438</v>
      </c>
      <c r="C30" s="1" t="s">
        <v>439</v>
      </c>
      <c r="D30" s="1" t="s">
        <v>440</v>
      </c>
      <c r="E30" s="1" t="s">
        <v>441</v>
      </c>
      <c r="F30" s="1">
        <v>2026</v>
      </c>
      <c r="G30" s="1" t="str">
        <f>"9791173577925"</f>
        <v>9791173577925</v>
      </c>
      <c r="H30" s="1" t="s">
        <v>442</v>
      </c>
    </row>
    <row r="31" spans="1:8" x14ac:dyDescent="0.3">
      <c r="A31" s="1">
        <v>29</v>
      </c>
      <c r="B31" s="1" t="s">
        <v>138</v>
      </c>
      <c r="C31" s="1" t="s">
        <v>139</v>
      </c>
      <c r="D31" s="1" t="s">
        <v>140</v>
      </c>
      <c r="E31" s="1" t="s">
        <v>141</v>
      </c>
      <c r="F31" s="1">
        <v>2026</v>
      </c>
      <c r="G31" s="1" t="str">
        <f>"9791199252691"</f>
        <v>9791199252691</v>
      </c>
      <c r="H31" s="1" t="s">
        <v>142</v>
      </c>
    </row>
    <row r="32" spans="1:8" x14ac:dyDescent="0.3">
      <c r="A32" s="1">
        <v>30</v>
      </c>
      <c r="B32" s="1" t="s">
        <v>55</v>
      </c>
      <c r="C32" s="1" t="s">
        <v>56</v>
      </c>
      <c r="D32" s="1" t="s">
        <v>57</v>
      </c>
      <c r="E32" s="1" t="s">
        <v>58</v>
      </c>
      <c r="F32" s="1">
        <v>2026</v>
      </c>
      <c r="G32" s="1" t="str">
        <f>"9791155362440"</f>
        <v>9791155362440</v>
      </c>
      <c r="H32" s="1" t="s">
        <v>59</v>
      </c>
    </row>
    <row r="33" spans="1:8" x14ac:dyDescent="0.3">
      <c r="A33" s="1">
        <v>31</v>
      </c>
      <c r="B33" s="1" t="s">
        <v>50</v>
      </c>
      <c r="C33" s="1" t="s">
        <v>51</v>
      </c>
      <c r="D33" s="1" t="s">
        <v>52</v>
      </c>
      <c r="E33" s="1" t="s">
        <v>53</v>
      </c>
      <c r="F33" s="1">
        <v>2026</v>
      </c>
      <c r="G33" s="1" t="str">
        <f>"9791185676869"</f>
        <v>9791185676869</v>
      </c>
      <c r="H33" s="1" t="s">
        <v>54</v>
      </c>
    </row>
    <row r="34" spans="1:8" x14ac:dyDescent="0.3">
      <c r="A34" s="1">
        <v>32</v>
      </c>
      <c r="B34" s="1" t="s">
        <v>143</v>
      </c>
      <c r="C34" s="1" t="s">
        <v>144</v>
      </c>
      <c r="D34" s="1" t="s">
        <v>145</v>
      </c>
      <c r="E34" s="1" t="s">
        <v>146</v>
      </c>
      <c r="F34" s="1">
        <v>2026</v>
      </c>
      <c r="G34" s="1" t="str">
        <f>"9791161693859"</f>
        <v>9791161693859</v>
      </c>
      <c r="H34" s="1" t="s">
        <v>147</v>
      </c>
    </row>
    <row r="35" spans="1:8" x14ac:dyDescent="0.3">
      <c r="A35" s="1">
        <v>33</v>
      </c>
      <c r="B35" s="1" t="s">
        <v>158</v>
      </c>
      <c r="C35" s="1" t="s">
        <v>159</v>
      </c>
      <c r="D35" s="1" t="s">
        <v>160</v>
      </c>
      <c r="E35" s="1" t="s">
        <v>161</v>
      </c>
      <c r="F35" s="1">
        <v>2026</v>
      </c>
      <c r="G35" s="1" t="str">
        <f>"9791168274297"</f>
        <v>9791168274297</v>
      </c>
      <c r="H35" s="1" t="s">
        <v>162</v>
      </c>
    </row>
    <row r="36" spans="1:8" x14ac:dyDescent="0.3">
      <c r="A36" s="1">
        <v>34</v>
      </c>
      <c r="B36" s="1" t="s">
        <v>15</v>
      </c>
      <c r="C36" s="1" t="s">
        <v>16</v>
      </c>
      <c r="D36" s="1" t="s">
        <v>17</v>
      </c>
      <c r="E36" s="1" t="s">
        <v>18</v>
      </c>
      <c r="F36" s="1">
        <v>2025</v>
      </c>
      <c r="G36" s="1" t="str">
        <f>"9791143006868"</f>
        <v>9791143006868</v>
      </c>
      <c r="H36" s="1" t="s">
        <v>19</v>
      </c>
    </row>
    <row r="37" spans="1:8" x14ac:dyDescent="0.3">
      <c r="A37" s="1">
        <v>35</v>
      </c>
      <c r="B37" s="1" t="s">
        <v>119</v>
      </c>
      <c r="C37" s="1" t="s">
        <v>120</v>
      </c>
      <c r="D37" s="1" t="s">
        <v>121</v>
      </c>
      <c r="E37" s="1" t="s">
        <v>122</v>
      </c>
      <c r="F37" s="1">
        <v>2025</v>
      </c>
      <c r="G37" s="1" t="str">
        <f>"9791192768311"</f>
        <v>9791192768311</v>
      </c>
      <c r="H37" s="1" t="s">
        <v>123</v>
      </c>
    </row>
    <row r="38" spans="1:8" x14ac:dyDescent="0.3">
      <c r="A38" s="1">
        <v>36</v>
      </c>
      <c r="B38" s="1" t="s">
        <v>256</v>
      </c>
      <c r="C38" s="1" t="s">
        <v>257</v>
      </c>
      <c r="D38" s="1" t="s">
        <v>258</v>
      </c>
      <c r="E38" s="1" t="s">
        <v>259</v>
      </c>
      <c r="F38" s="1">
        <v>2025</v>
      </c>
      <c r="G38" s="1" t="str">
        <f>"9791194572558"</f>
        <v>9791194572558</v>
      </c>
      <c r="H38" s="1" t="s">
        <v>260</v>
      </c>
    </row>
    <row r="39" spans="1:8" x14ac:dyDescent="0.3">
      <c r="A39" s="1">
        <v>37</v>
      </c>
      <c r="B39" s="1" t="s">
        <v>424</v>
      </c>
      <c r="C39" s="1" t="s">
        <v>425</v>
      </c>
      <c r="D39" s="1" t="s">
        <v>426</v>
      </c>
      <c r="E39" s="1" t="s">
        <v>427</v>
      </c>
      <c r="F39" s="1">
        <v>2026</v>
      </c>
      <c r="G39" s="1" t="str">
        <f>"9791191979732"</f>
        <v>9791191979732</v>
      </c>
      <c r="H39" s="1" t="s">
        <v>428</v>
      </c>
    </row>
    <row r="40" spans="1:8" x14ac:dyDescent="0.3">
      <c r="A40" s="1">
        <v>38</v>
      </c>
      <c r="B40" s="1" t="s">
        <v>271</v>
      </c>
      <c r="C40" s="1" t="s">
        <v>272</v>
      </c>
      <c r="D40" s="1" t="s">
        <v>273</v>
      </c>
      <c r="E40" s="1" t="s">
        <v>274</v>
      </c>
      <c r="F40" s="1">
        <v>2025</v>
      </c>
      <c r="G40" s="1" t="str">
        <f>"9791165703684"</f>
        <v>9791165703684</v>
      </c>
      <c r="H40" s="1" t="s">
        <v>275</v>
      </c>
    </row>
    <row r="41" spans="1:8" x14ac:dyDescent="0.3">
      <c r="A41" s="1">
        <v>39</v>
      </c>
      <c r="B41" s="1" t="s">
        <v>153</v>
      </c>
      <c r="C41" s="1" t="s">
        <v>154</v>
      </c>
      <c r="D41" s="1" t="s">
        <v>155</v>
      </c>
      <c r="E41" s="1" t="s">
        <v>156</v>
      </c>
      <c r="F41" s="1">
        <v>2024</v>
      </c>
      <c r="G41" s="1" t="str">
        <f>"9791193654958"</f>
        <v>9791193654958</v>
      </c>
      <c r="H41" s="1" t="s">
        <v>157</v>
      </c>
    </row>
    <row r="42" spans="1:8" x14ac:dyDescent="0.3">
      <c r="A42" s="1">
        <v>40</v>
      </c>
      <c r="B42" s="1" t="s">
        <v>188</v>
      </c>
      <c r="C42" s="1" t="s">
        <v>189</v>
      </c>
      <c r="D42" s="1" t="s">
        <v>190</v>
      </c>
      <c r="E42" s="1" t="s">
        <v>191</v>
      </c>
      <c r="F42" s="1">
        <v>2026</v>
      </c>
      <c r="G42" s="1" t="str">
        <f>"9788936457457"</f>
        <v>9788936457457</v>
      </c>
      <c r="H42" s="1" t="s">
        <v>192</v>
      </c>
    </row>
    <row r="43" spans="1:8" x14ac:dyDescent="0.3">
      <c r="A43" s="1">
        <v>41</v>
      </c>
      <c r="B43" s="1" t="s">
        <v>333</v>
      </c>
      <c r="C43" s="1" t="s">
        <v>334</v>
      </c>
      <c r="D43" s="1" t="s">
        <v>335</v>
      </c>
      <c r="E43" s="1" t="s">
        <v>336</v>
      </c>
      <c r="F43" s="1">
        <v>2026</v>
      </c>
      <c r="G43" s="1" t="str">
        <f>"9791167764119"</f>
        <v>9791167764119</v>
      </c>
      <c r="H43" s="1" t="s">
        <v>337</v>
      </c>
    </row>
    <row r="44" spans="1:8" x14ac:dyDescent="0.3">
      <c r="A44" s="1">
        <v>42</v>
      </c>
      <c r="B44" s="1" t="s">
        <v>338</v>
      </c>
      <c r="C44" s="1" t="s">
        <v>339</v>
      </c>
      <c r="D44" s="1" t="s">
        <v>335</v>
      </c>
      <c r="E44" s="1" t="s">
        <v>336</v>
      </c>
      <c r="F44" s="1">
        <v>2026</v>
      </c>
      <c r="G44" s="1" t="str">
        <f>"9791167764126"</f>
        <v>9791167764126</v>
      </c>
      <c r="H44" s="1" t="s">
        <v>340</v>
      </c>
    </row>
    <row r="45" spans="1:8" x14ac:dyDescent="0.3">
      <c r="A45" s="1">
        <v>43</v>
      </c>
      <c r="B45" s="1" t="s">
        <v>251</v>
      </c>
      <c r="C45" s="1" t="s">
        <v>252</v>
      </c>
      <c r="D45" s="1" t="s">
        <v>253</v>
      </c>
      <c r="E45" s="1" t="s">
        <v>254</v>
      </c>
      <c r="F45" s="1">
        <v>2026</v>
      </c>
      <c r="G45" s="1" t="str">
        <f>"9791141615055"</f>
        <v>9791141615055</v>
      </c>
      <c r="H45" s="1" t="s">
        <v>255</v>
      </c>
    </row>
    <row r="46" spans="1:8" x14ac:dyDescent="0.3">
      <c r="A46" s="1">
        <v>44</v>
      </c>
      <c r="B46" s="1" t="s">
        <v>148</v>
      </c>
      <c r="C46" s="1" t="s">
        <v>149</v>
      </c>
      <c r="D46" s="1" t="s">
        <v>150</v>
      </c>
      <c r="E46" s="1" t="s">
        <v>151</v>
      </c>
      <c r="F46" s="1">
        <v>2026</v>
      </c>
      <c r="G46" s="1" t="str">
        <f>"9791140717750"</f>
        <v>9791140717750</v>
      </c>
      <c r="H46" s="1" t="s">
        <v>152</v>
      </c>
    </row>
    <row r="47" spans="1:8" x14ac:dyDescent="0.3">
      <c r="A47" s="1">
        <v>45</v>
      </c>
      <c r="B47" s="1" t="s">
        <v>133</v>
      </c>
      <c r="C47" s="1" t="s">
        <v>134</v>
      </c>
      <c r="D47" s="1" t="s">
        <v>135</v>
      </c>
      <c r="E47" s="1" t="s">
        <v>136</v>
      </c>
      <c r="F47" s="1">
        <v>2026</v>
      </c>
      <c r="G47" s="1" t="str">
        <f>"9791194184560"</f>
        <v>9791194184560</v>
      </c>
      <c r="H47" s="1" t="s">
        <v>137</v>
      </c>
    </row>
    <row r="48" spans="1:8" x14ac:dyDescent="0.3">
      <c r="A48" s="1">
        <v>46</v>
      </c>
      <c r="B48" s="1" t="s">
        <v>364</v>
      </c>
      <c r="C48" s="1" t="s">
        <v>365</v>
      </c>
      <c r="D48" s="1" t="s">
        <v>366</v>
      </c>
      <c r="E48" s="1" t="s">
        <v>367</v>
      </c>
      <c r="F48" s="1">
        <v>2025</v>
      </c>
      <c r="G48" s="1" t="str">
        <f>"9791194741497"</f>
        <v>9791194741497</v>
      </c>
      <c r="H48" s="1" t="s">
        <v>368</v>
      </c>
    </row>
    <row r="49" spans="1:8" x14ac:dyDescent="0.3">
      <c r="A49" s="1">
        <v>47</v>
      </c>
      <c r="B49" s="1" t="s">
        <v>25</v>
      </c>
      <c r="C49" s="1" t="s">
        <v>26</v>
      </c>
      <c r="D49" s="1" t="s">
        <v>27</v>
      </c>
      <c r="E49" s="1" t="s">
        <v>28</v>
      </c>
      <c r="F49" s="1">
        <v>2025</v>
      </c>
      <c r="G49" s="1" t="str">
        <f>"9791187229858"</f>
        <v>9791187229858</v>
      </c>
      <c r="H49" s="1" t="s">
        <v>29</v>
      </c>
    </row>
    <row r="50" spans="1:8" x14ac:dyDescent="0.3">
      <c r="A50" s="1">
        <v>48</v>
      </c>
      <c r="B50" s="1" t="s">
        <v>341</v>
      </c>
      <c r="C50" s="1" t="s">
        <v>342</v>
      </c>
      <c r="D50" s="1" t="s">
        <v>343</v>
      </c>
      <c r="E50" s="1" t="s">
        <v>344</v>
      </c>
      <c r="F50" s="1">
        <v>2025</v>
      </c>
      <c r="G50" s="1" t="str">
        <f>"9791136799173"</f>
        <v>9791136799173</v>
      </c>
      <c r="H50" s="1" t="s">
        <v>345</v>
      </c>
    </row>
    <row r="51" spans="1:8" x14ac:dyDescent="0.3">
      <c r="A51" s="1">
        <v>49</v>
      </c>
      <c r="B51" s="1" t="s">
        <v>276</v>
      </c>
      <c r="C51" s="1" t="s">
        <v>277</v>
      </c>
      <c r="D51" s="1" t="s">
        <v>278</v>
      </c>
      <c r="E51" s="1" t="s">
        <v>279</v>
      </c>
      <c r="F51" s="1">
        <v>2025</v>
      </c>
      <c r="G51" s="1" t="str">
        <f>"9791194930112"</f>
        <v>9791194930112</v>
      </c>
      <c r="H51" s="1" t="s">
        <v>280</v>
      </c>
    </row>
    <row r="52" spans="1:8" x14ac:dyDescent="0.3">
      <c r="A52" s="1">
        <v>50</v>
      </c>
      <c r="B52" s="1" t="s">
        <v>293</v>
      </c>
      <c r="C52" s="1" t="s">
        <v>294</v>
      </c>
      <c r="D52" s="1" t="s">
        <v>295</v>
      </c>
      <c r="E52" s="1" t="s">
        <v>296</v>
      </c>
      <c r="F52" s="1">
        <v>2026</v>
      </c>
      <c r="G52" s="1" t="str">
        <f>"9791193324899"</f>
        <v>9791193324899</v>
      </c>
      <c r="H52" s="1" t="s">
        <v>297</v>
      </c>
    </row>
    <row r="53" spans="1:8" x14ac:dyDescent="0.3">
      <c r="A53" s="1">
        <v>51</v>
      </c>
      <c r="B53" s="1" t="s">
        <v>246</v>
      </c>
      <c r="C53" s="1" t="s">
        <v>247</v>
      </c>
      <c r="D53" s="1" t="s">
        <v>248</v>
      </c>
      <c r="E53" s="1" t="s">
        <v>249</v>
      </c>
      <c r="F53" s="1">
        <v>2025</v>
      </c>
      <c r="G53" s="1" t="str">
        <f>"9791173830235"</f>
        <v>9791173830235</v>
      </c>
      <c r="H53" s="1" t="s">
        <v>250</v>
      </c>
    </row>
    <row r="54" spans="1:8" x14ac:dyDescent="0.3">
      <c r="A54" s="1">
        <v>52</v>
      </c>
      <c r="B54" s="1" t="s">
        <v>178</v>
      </c>
      <c r="C54" s="1" t="s">
        <v>179</v>
      </c>
      <c r="D54" s="1" t="s">
        <v>180</v>
      </c>
      <c r="E54" s="1" t="s">
        <v>181</v>
      </c>
      <c r="F54" s="1">
        <v>2024</v>
      </c>
      <c r="G54" s="1" t="str">
        <f>"9791193534144"</f>
        <v>9791193534144</v>
      </c>
      <c r="H54" s="1" t="s">
        <v>182</v>
      </c>
    </row>
    <row r="55" spans="1:8" x14ac:dyDescent="0.3">
      <c r="A55" s="1">
        <v>53</v>
      </c>
      <c r="B55" s="1" t="s">
        <v>447</v>
      </c>
      <c r="C55" s="1" t="s">
        <v>448</v>
      </c>
      <c r="D55" s="1" t="s">
        <v>449</v>
      </c>
      <c r="E55" s="1" t="s">
        <v>450</v>
      </c>
      <c r="F55" s="1">
        <v>2024</v>
      </c>
      <c r="G55" s="1" t="str">
        <f>"9791130660844"</f>
        <v>9791130660844</v>
      </c>
      <c r="H55" s="1" t="s">
        <v>451</v>
      </c>
    </row>
    <row r="56" spans="1:8" x14ac:dyDescent="0.3">
      <c r="A56" s="1">
        <v>54</v>
      </c>
      <c r="B56" s="1" t="s">
        <v>452</v>
      </c>
      <c r="C56" s="1" t="s">
        <v>453</v>
      </c>
      <c r="D56" s="1" t="s">
        <v>449</v>
      </c>
      <c r="E56" s="1" t="s">
        <v>450</v>
      </c>
      <c r="F56" s="1">
        <v>2024</v>
      </c>
      <c r="G56" s="1" t="str">
        <f>"9791130660851"</f>
        <v>9791130660851</v>
      </c>
      <c r="H56" s="1" t="s">
        <v>454</v>
      </c>
    </row>
    <row r="57" spans="1:8" x14ac:dyDescent="0.3">
      <c r="A57" s="1">
        <v>55</v>
      </c>
      <c r="B57" s="1" t="s">
        <v>461</v>
      </c>
      <c r="C57" s="1" t="s">
        <v>462</v>
      </c>
      <c r="D57" s="1" t="s">
        <v>449</v>
      </c>
      <c r="E57" s="1" t="s">
        <v>450</v>
      </c>
      <c r="F57" s="1">
        <v>2024</v>
      </c>
      <c r="G57" s="1" t="str">
        <f>"9791130660868"</f>
        <v>9791130660868</v>
      </c>
      <c r="H57" s="1" t="s">
        <v>463</v>
      </c>
    </row>
    <row r="58" spans="1:8" x14ac:dyDescent="0.3">
      <c r="A58" s="1">
        <v>56</v>
      </c>
      <c r="B58" s="1" t="s">
        <v>458</v>
      </c>
      <c r="C58" s="1" t="s">
        <v>459</v>
      </c>
      <c r="D58" s="1" t="s">
        <v>449</v>
      </c>
      <c r="E58" s="1" t="s">
        <v>450</v>
      </c>
      <c r="F58" s="1">
        <v>2024</v>
      </c>
      <c r="G58" s="1" t="str">
        <f>"9791130660899"</f>
        <v>9791130660899</v>
      </c>
      <c r="H58" s="1" t="s">
        <v>460</v>
      </c>
    </row>
    <row r="59" spans="1:8" x14ac:dyDescent="0.3">
      <c r="A59" s="1">
        <v>57</v>
      </c>
      <c r="B59" s="1" t="s">
        <v>455</v>
      </c>
      <c r="C59" s="1" t="s">
        <v>456</v>
      </c>
      <c r="D59" s="1" t="s">
        <v>449</v>
      </c>
      <c r="E59" s="1" t="s">
        <v>450</v>
      </c>
      <c r="F59" s="1">
        <v>2024</v>
      </c>
      <c r="G59" s="1" t="str">
        <f>"9791130660905"</f>
        <v>9791130660905</v>
      </c>
      <c r="H59" s="1" t="s">
        <v>457</v>
      </c>
    </row>
    <row r="60" spans="1:8" x14ac:dyDescent="0.3">
      <c r="A60" s="1">
        <v>58</v>
      </c>
      <c r="B60" s="1" t="s">
        <v>84</v>
      </c>
      <c r="C60" s="1" t="s">
        <v>85</v>
      </c>
      <c r="D60" s="1" t="s">
        <v>86</v>
      </c>
      <c r="E60" s="1" t="s">
        <v>87</v>
      </c>
      <c r="F60" s="1">
        <v>2026</v>
      </c>
      <c r="G60" s="1" t="str">
        <f>"9791194263975"</f>
        <v>9791194263975</v>
      </c>
      <c r="H60" s="1" t="s">
        <v>88</v>
      </c>
    </row>
    <row r="61" spans="1:8" x14ac:dyDescent="0.3">
      <c r="A61" s="1">
        <v>59</v>
      </c>
      <c r="B61" s="1" t="s">
        <v>193</v>
      </c>
      <c r="C61" s="1" t="s">
        <v>194</v>
      </c>
      <c r="D61" s="1" t="s">
        <v>195</v>
      </c>
      <c r="E61" s="1" t="s">
        <v>196</v>
      </c>
      <c r="F61" s="1">
        <v>2026</v>
      </c>
      <c r="G61" s="1" t="str">
        <f>"9791170613688"</f>
        <v>9791170613688</v>
      </c>
      <c r="H61" s="1" t="s">
        <v>197</v>
      </c>
    </row>
  </sheetData>
  <sortState ref="A2:J99">
    <sortCondition ref="H2:H99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sqref="A1:H1"/>
    </sheetView>
  </sheetViews>
  <sheetFormatPr defaultRowHeight="16.5" x14ac:dyDescent="0.3"/>
  <cols>
    <col min="2" max="2" width="13.875" customWidth="1"/>
    <col min="3" max="3" width="68.75" customWidth="1"/>
    <col min="4" max="4" width="30.625" customWidth="1"/>
    <col min="5" max="5" width="22.125" customWidth="1"/>
    <col min="6" max="6" width="9" customWidth="1"/>
    <col min="7" max="7" width="17.625" customWidth="1"/>
    <col min="8" max="8" width="19.375" customWidth="1"/>
    <col min="9" max="11" width="30.625" customWidth="1"/>
  </cols>
  <sheetData>
    <row r="1" spans="1:8" ht="46.5" customHeight="1" x14ac:dyDescent="0.3">
      <c r="A1" s="2" t="s">
        <v>469</v>
      </c>
      <c r="B1" s="2"/>
      <c r="C1" s="2"/>
      <c r="D1" s="2"/>
      <c r="E1" s="2"/>
      <c r="F1" s="2"/>
      <c r="G1" s="2"/>
      <c r="H1" s="2"/>
    </row>
    <row r="2" spans="1:8" x14ac:dyDescent="0.3">
      <c r="A2" s="1" t="s">
        <v>465</v>
      </c>
      <c r="B2" s="1" t="s">
        <v>468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464</v>
      </c>
    </row>
    <row r="3" spans="1:8" x14ac:dyDescent="0.3">
      <c r="A3" s="1">
        <v>1</v>
      </c>
      <c r="B3" s="1" t="s">
        <v>289</v>
      </c>
      <c r="C3" s="1" t="s">
        <v>290</v>
      </c>
      <c r="D3" s="1" t="s">
        <v>291</v>
      </c>
      <c r="E3" s="1" t="s">
        <v>68</v>
      </c>
      <c r="F3" s="1">
        <v>2026</v>
      </c>
      <c r="G3" s="1" t="str">
        <f>"9791173325373"</f>
        <v>9791173325373</v>
      </c>
      <c r="H3" s="1" t="s">
        <v>292</v>
      </c>
    </row>
    <row r="4" spans="1:8" x14ac:dyDescent="0.3">
      <c r="A4" s="1">
        <v>2</v>
      </c>
      <c r="B4" s="1" t="s">
        <v>65</v>
      </c>
      <c r="C4" s="1" t="s">
        <v>66</v>
      </c>
      <c r="D4" s="1" t="s">
        <v>67</v>
      </c>
      <c r="E4" s="1" t="s">
        <v>68</v>
      </c>
      <c r="F4" s="1">
        <v>2025</v>
      </c>
      <c r="G4" s="1" t="str">
        <f>"9791173324031"</f>
        <v>9791173324031</v>
      </c>
      <c r="H4" s="1" t="s">
        <v>69</v>
      </c>
    </row>
    <row r="5" spans="1:8" x14ac:dyDescent="0.3">
      <c r="A5" s="1">
        <v>3</v>
      </c>
      <c r="B5" s="1" t="s">
        <v>307</v>
      </c>
      <c r="C5" s="1" t="s">
        <v>308</v>
      </c>
      <c r="D5" s="1" t="s">
        <v>309</v>
      </c>
      <c r="E5" s="1" t="s">
        <v>310</v>
      </c>
      <c r="F5" s="1">
        <v>2026</v>
      </c>
      <c r="G5" s="1" t="str">
        <f>"9791175140134"</f>
        <v>9791175140134</v>
      </c>
      <c r="H5" s="1" t="s">
        <v>311</v>
      </c>
    </row>
    <row r="6" spans="1:8" x14ac:dyDescent="0.3">
      <c r="A6" s="1">
        <v>4</v>
      </c>
      <c r="B6" s="1" t="s">
        <v>329</v>
      </c>
      <c r="C6" s="1" t="s">
        <v>330</v>
      </c>
      <c r="D6" s="1" t="s">
        <v>331</v>
      </c>
      <c r="E6" s="1" t="s">
        <v>264</v>
      </c>
      <c r="F6" s="1">
        <v>2025</v>
      </c>
      <c r="G6" s="1" t="str">
        <f>"9791173573279"</f>
        <v>9791173573279</v>
      </c>
      <c r="H6" s="1" t="s">
        <v>332</v>
      </c>
    </row>
    <row r="7" spans="1:8" x14ac:dyDescent="0.3">
      <c r="A7" s="1">
        <v>5</v>
      </c>
      <c r="B7" s="1" t="s">
        <v>109</v>
      </c>
      <c r="C7" s="1" t="s">
        <v>110</v>
      </c>
      <c r="D7" s="1" t="s">
        <v>111</v>
      </c>
      <c r="E7" s="1" t="s">
        <v>112</v>
      </c>
      <c r="F7" s="1">
        <v>2026</v>
      </c>
      <c r="G7" s="1" t="str">
        <f>"9791129717566"</f>
        <v>9791129717566</v>
      </c>
      <c r="H7" s="1" t="s">
        <v>113</v>
      </c>
    </row>
    <row r="8" spans="1:8" x14ac:dyDescent="0.3">
      <c r="A8" s="1">
        <v>6</v>
      </c>
      <c r="B8" s="1" t="s">
        <v>129</v>
      </c>
      <c r="C8" s="1" t="s">
        <v>130</v>
      </c>
      <c r="D8" s="1" t="s">
        <v>126</v>
      </c>
      <c r="E8" s="1" t="s">
        <v>131</v>
      </c>
      <c r="F8" s="1">
        <v>2026</v>
      </c>
      <c r="G8" s="1" t="str">
        <f>"9791124223031"</f>
        <v>9791124223031</v>
      </c>
      <c r="H8" s="1" t="s">
        <v>132</v>
      </c>
    </row>
    <row r="9" spans="1:8" x14ac:dyDescent="0.3">
      <c r="A9" s="1">
        <v>7</v>
      </c>
      <c r="B9" s="1" t="s">
        <v>346</v>
      </c>
      <c r="C9" s="1" t="s">
        <v>347</v>
      </c>
      <c r="D9" s="1" t="s">
        <v>348</v>
      </c>
      <c r="E9" s="1" t="s">
        <v>349</v>
      </c>
      <c r="F9" s="1">
        <v>2026</v>
      </c>
      <c r="G9" s="1" t="str">
        <f>"9791194616696"</f>
        <v>9791194616696</v>
      </c>
      <c r="H9" s="1" t="s">
        <v>350</v>
      </c>
    </row>
    <row r="10" spans="1:8" x14ac:dyDescent="0.3">
      <c r="A10" s="1">
        <v>8</v>
      </c>
      <c r="B10" s="1" t="s">
        <v>316</v>
      </c>
      <c r="C10" s="1" t="s">
        <v>317</v>
      </c>
      <c r="D10" s="1" t="s">
        <v>318</v>
      </c>
      <c r="E10" s="1" t="s">
        <v>264</v>
      </c>
      <c r="F10" s="1">
        <v>2026</v>
      </c>
      <c r="G10" s="1" t="str">
        <f>"9791173578625"</f>
        <v>9791173578625</v>
      </c>
      <c r="H10" s="1" t="s">
        <v>319</v>
      </c>
    </row>
    <row r="11" spans="1:8" x14ac:dyDescent="0.3">
      <c r="A11" s="1">
        <v>9</v>
      </c>
      <c r="B11" s="1" t="s">
        <v>114</v>
      </c>
      <c r="C11" s="1" t="s">
        <v>115</v>
      </c>
      <c r="D11" s="1" t="s">
        <v>116</v>
      </c>
      <c r="E11" s="1" t="s">
        <v>117</v>
      </c>
      <c r="F11" s="1">
        <v>2026</v>
      </c>
      <c r="G11" s="1" t="str">
        <f>"9791175910454"</f>
        <v>9791175910454</v>
      </c>
      <c r="H11" s="1" t="s">
        <v>118</v>
      </c>
    </row>
    <row r="12" spans="1:8" x14ac:dyDescent="0.3">
      <c r="A12" s="1">
        <v>10</v>
      </c>
      <c r="B12" s="1" t="s">
        <v>303</v>
      </c>
      <c r="C12" s="1" t="s">
        <v>304</v>
      </c>
      <c r="D12" s="1" t="s">
        <v>305</v>
      </c>
      <c r="E12" s="1" t="s">
        <v>48</v>
      </c>
      <c r="F12" s="1">
        <v>2026</v>
      </c>
      <c r="G12" s="1" t="str">
        <f>"9791167553768"</f>
        <v>9791167553768</v>
      </c>
      <c r="H12" s="1" t="s">
        <v>306</v>
      </c>
    </row>
    <row r="13" spans="1:8" x14ac:dyDescent="0.3">
      <c r="A13" s="1">
        <v>11</v>
      </c>
      <c r="B13" s="1" t="s">
        <v>124</v>
      </c>
      <c r="C13" s="1" t="s">
        <v>125</v>
      </c>
      <c r="D13" s="1" t="s">
        <v>126</v>
      </c>
      <c r="E13" s="1" t="s">
        <v>127</v>
      </c>
      <c r="F13" s="1">
        <v>2026</v>
      </c>
      <c r="G13" s="1" t="str">
        <f>"9791124223000"</f>
        <v>9791124223000</v>
      </c>
      <c r="H13" s="1" t="s">
        <v>128</v>
      </c>
    </row>
    <row r="14" spans="1:8" x14ac:dyDescent="0.3">
      <c r="A14" s="1">
        <v>12</v>
      </c>
      <c r="B14" s="1" t="s">
        <v>99</v>
      </c>
      <c r="C14" s="1" t="s">
        <v>100</v>
      </c>
      <c r="D14" s="1" t="s">
        <v>101</v>
      </c>
      <c r="E14" s="1" t="s">
        <v>102</v>
      </c>
      <c r="F14" s="1">
        <v>2026</v>
      </c>
      <c r="G14" s="1" t="str">
        <f>"9791158683115"</f>
        <v>9791158683115</v>
      </c>
      <c r="H14" s="1" t="s">
        <v>103</v>
      </c>
    </row>
    <row r="15" spans="1:8" x14ac:dyDescent="0.3">
      <c r="A15" s="1">
        <v>13</v>
      </c>
      <c r="B15" s="1" t="s">
        <v>434</v>
      </c>
      <c r="C15" s="1" t="s">
        <v>435</v>
      </c>
      <c r="D15" s="1" t="s">
        <v>436</v>
      </c>
      <c r="E15" s="1" t="s">
        <v>432</v>
      </c>
      <c r="F15" s="1">
        <v>2025</v>
      </c>
      <c r="G15" s="1" t="str">
        <f>"9791199494022"</f>
        <v>9791199494022</v>
      </c>
      <c r="H15" s="1" t="s">
        <v>437</v>
      </c>
    </row>
    <row r="16" spans="1:8" x14ac:dyDescent="0.3">
      <c r="A16" s="1">
        <v>14</v>
      </c>
      <c r="B16" s="1" t="s">
        <v>402</v>
      </c>
      <c r="C16" s="1" t="s">
        <v>403</v>
      </c>
      <c r="D16" s="1" t="s">
        <v>404</v>
      </c>
      <c r="E16" s="1" t="s">
        <v>405</v>
      </c>
      <c r="F16" s="1">
        <v>2026</v>
      </c>
      <c r="G16" s="1" t="str">
        <f>"9791167391476"</f>
        <v>9791167391476</v>
      </c>
      <c r="H16" s="1" t="s">
        <v>406</v>
      </c>
    </row>
    <row r="17" spans="1:8" x14ac:dyDescent="0.3">
      <c r="A17" s="1">
        <v>15</v>
      </c>
      <c r="B17" s="1" t="s">
        <v>325</v>
      </c>
      <c r="C17" s="1" t="s">
        <v>326</v>
      </c>
      <c r="D17" s="1" t="s">
        <v>327</v>
      </c>
      <c r="E17" s="1" t="s">
        <v>254</v>
      </c>
      <c r="F17" s="1">
        <v>2026</v>
      </c>
      <c r="G17" s="1" t="str">
        <f>"9791141615796"</f>
        <v>9791141615796</v>
      </c>
      <c r="H17" s="1" t="s">
        <v>328</v>
      </c>
    </row>
    <row r="18" spans="1:8" x14ac:dyDescent="0.3">
      <c r="A18" s="1">
        <v>16</v>
      </c>
      <c r="B18" s="1" t="s">
        <v>397</v>
      </c>
      <c r="C18" s="1" t="s">
        <v>398</v>
      </c>
      <c r="D18" s="1" t="s">
        <v>399</v>
      </c>
      <c r="E18" s="1" t="s">
        <v>400</v>
      </c>
      <c r="F18" s="1">
        <v>2026</v>
      </c>
      <c r="G18" s="1" t="str">
        <f>"9791194439561"</f>
        <v>9791194439561</v>
      </c>
      <c r="H18" s="1" t="s">
        <v>401</v>
      </c>
    </row>
    <row r="19" spans="1:8" x14ac:dyDescent="0.3">
      <c r="A19" s="1">
        <v>17</v>
      </c>
      <c r="B19" s="1" t="s">
        <v>351</v>
      </c>
      <c r="C19" s="1" t="s">
        <v>352</v>
      </c>
      <c r="D19" s="1" t="s">
        <v>300</v>
      </c>
      <c r="E19" s="1" t="s">
        <v>301</v>
      </c>
      <c r="F19" s="1">
        <v>2025</v>
      </c>
      <c r="G19" s="1" t="str">
        <f>"9791173473876"</f>
        <v>9791173473876</v>
      </c>
      <c r="H19" s="1" t="s">
        <v>353</v>
      </c>
    </row>
    <row r="20" spans="1:8" x14ac:dyDescent="0.3">
      <c r="A20" s="1">
        <v>18</v>
      </c>
      <c r="B20" s="1" t="s">
        <v>298</v>
      </c>
      <c r="C20" s="1" t="s">
        <v>299</v>
      </c>
      <c r="D20" s="1" t="s">
        <v>300</v>
      </c>
      <c r="E20" s="1" t="s">
        <v>301</v>
      </c>
      <c r="F20" s="1">
        <v>2026</v>
      </c>
      <c r="G20" s="1" t="str">
        <f>"9791175486317"</f>
        <v>9791175486317</v>
      </c>
      <c r="H20" s="1" t="s">
        <v>302</v>
      </c>
    </row>
    <row r="21" spans="1:8" x14ac:dyDescent="0.3">
      <c r="A21" s="1">
        <v>19</v>
      </c>
      <c r="B21" s="1" t="s">
        <v>241</v>
      </c>
      <c r="C21" s="1" t="s">
        <v>242</v>
      </c>
      <c r="D21" s="1" t="s">
        <v>243</v>
      </c>
      <c r="E21" s="1" t="s">
        <v>244</v>
      </c>
      <c r="F21" s="1">
        <v>2025</v>
      </c>
      <c r="G21" s="1" t="str">
        <f>"9791194382201"</f>
        <v>9791194382201</v>
      </c>
      <c r="H21" s="1" t="s">
        <v>245</v>
      </c>
    </row>
    <row r="22" spans="1:8" x14ac:dyDescent="0.3">
      <c r="A22" s="1">
        <v>20</v>
      </c>
      <c r="B22" s="1" t="s">
        <v>281</v>
      </c>
      <c r="C22" s="1" t="s">
        <v>282</v>
      </c>
      <c r="D22" s="1" t="s">
        <v>283</v>
      </c>
      <c r="E22" s="1" t="s">
        <v>191</v>
      </c>
      <c r="F22" s="1">
        <v>2026</v>
      </c>
      <c r="G22" s="1" t="str">
        <f>"9788936443528"</f>
        <v>9788936443528</v>
      </c>
      <c r="H22" s="1" t="s">
        <v>284</v>
      </c>
    </row>
    <row r="23" spans="1:8" x14ac:dyDescent="0.3">
      <c r="A23" s="1">
        <v>21</v>
      </c>
      <c r="B23" s="1" t="s">
        <v>285</v>
      </c>
      <c r="C23" s="1" t="s">
        <v>286</v>
      </c>
      <c r="D23" s="1" t="s">
        <v>287</v>
      </c>
      <c r="E23" s="1" t="s">
        <v>269</v>
      </c>
      <c r="F23" s="1">
        <v>2026</v>
      </c>
      <c r="G23" s="1" t="str">
        <f>"9791173578731"</f>
        <v>9791173578731</v>
      </c>
      <c r="H23" s="1" t="s">
        <v>288</v>
      </c>
    </row>
    <row r="24" spans="1:8" x14ac:dyDescent="0.3">
      <c r="A24" s="1">
        <v>22</v>
      </c>
      <c r="B24" s="1" t="s">
        <v>10</v>
      </c>
      <c r="C24" s="1" t="s">
        <v>11</v>
      </c>
      <c r="D24" s="1" t="s">
        <v>12</v>
      </c>
      <c r="E24" s="1" t="s">
        <v>13</v>
      </c>
      <c r="F24" s="1">
        <v>2025</v>
      </c>
      <c r="G24" s="1" t="str">
        <f>"9791173470202"</f>
        <v>9791173470202</v>
      </c>
      <c r="H24" s="1" t="s">
        <v>14</v>
      </c>
    </row>
    <row r="25" spans="1:8" x14ac:dyDescent="0.3">
      <c r="A25" s="1">
        <v>23</v>
      </c>
      <c r="B25" s="1" t="s">
        <v>415</v>
      </c>
      <c r="C25" s="1" t="s">
        <v>416</v>
      </c>
      <c r="D25" s="1" t="s">
        <v>417</v>
      </c>
      <c r="E25" s="1" t="s">
        <v>73</v>
      </c>
      <c r="F25" s="1">
        <v>2026</v>
      </c>
      <c r="G25" s="1" t="str">
        <f>"9791130675268"</f>
        <v>9791130675268</v>
      </c>
      <c r="H25" s="1" t="s">
        <v>418</v>
      </c>
    </row>
    <row r="26" spans="1:8" x14ac:dyDescent="0.3">
      <c r="A26" s="1">
        <v>24</v>
      </c>
      <c r="B26" s="1" t="s">
        <v>412</v>
      </c>
      <c r="C26" s="1" t="s">
        <v>413</v>
      </c>
      <c r="D26" s="1" t="s">
        <v>409</v>
      </c>
      <c r="E26" s="1" t="s">
        <v>410</v>
      </c>
      <c r="F26" s="1">
        <v>2021</v>
      </c>
      <c r="G26" s="1" t="str">
        <f>"9788934974871"</f>
        <v>9788934974871</v>
      </c>
      <c r="H26" s="1" t="s">
        <v>414</v>
      </c>
    </row>
    <row r="27" spans="1:8" x14ac:dyDescent="0.3">
      <c r="A27" s="1">
        <v>25</v>
      </c>
      <c r="B27" s="1" t="s">
        <v>407</v>
      </c>
      <c r="C27" s="1" t="s">
        <v>408</v>
      </c>
      <c r="D27" s="1" t="s">
        <v>409</v>
      </c>
      <c r="E27" s="1" t="s">
        <v>410</v>
      </c>
      <c r="F27" s="1">
        <v>2022</v>
      </c>
      <c r="G27" s="1" t="str">
        <f>"9788934944270"</f>
        <v>9788934944270</v>
      </c>
      <c r="H27" s="1" t="s">
        <v>411</v>
      </c>
    </row>
    <row r="28" spans="1:8" x14ac:dyDescent="0.3">
      <c r="A28" s="1">
        <v>26</v>
      </c>
      <c r="B28" s="1" t="s">
        <v>183</v>
      </c>
      <c r="C28" s="1" t="s">
        <v>184</v>
      </c>
      <c r="D28" s="1" t="s">
        <v>185</v>
      </c>
      <c r="E28" s="1" t="s">
        <v>186</v>
      </c>
      <c r="F28" s="1">
        <v>2024</v>
      </c>
      <c r="G28" s="1" t="str">
        <f>"9791191126341"</f>
        <v>9791191126341</v>
      </c>
      <c r="H28" s="1" t="s">
        <v>187</v>
      </c>
    </row>
    <row r="29" spans="1:8" x14ac:dyDescent="0.3">
      <c r="A29" s="1">
        <v>27</v>
      </c>
      <c r="B29" s="1" t="s">
        <v>379</v>
      </c>
      <c r="C29" s="1" t="s">
        <v>380</v>
      </c>
      <c r="D29" s="1" t="s">
        <v>381</v>
      </c>
      <c r="E29" s="1" t="s">
        <v>117</v>
      </c>
      <c r="F29" s="1">
        <v>2026</v>
      </c>
      <c r="G29" s="1" t="str">
        <f>"9791194770497"</f>
        <v>9791194770497</v>
      </c>
      <c r="H29" s="1" t="s">
        <v>382</v>
      </c>
    </row>
    <row r="30" spans="1:8" x14ac:dyDescent="0.3">
      <c r="A30" s="1">
        <v>28</v>
      </c>
      <c r="B30" s="1" t="s">
        <v>60</v>
      </c>
      <c r="C30" s="1" t="s">
        <v>61</v>
      </c>
      <c r="D30" s="1" t="s">
        <v>62</v>
      </c>
      <c r="E30" s="1" t="s">
        <v>63</v>
      </c>
      <c r="F30" s="1">
        <v>2025</v>
      </c>
      <c r="G30" s="1" t="str">
        <f>"9791130673202"</f>
        <v>9791130673202</v>
      </c>
      <c r="H30" s="1" t="s">
        <v>64</v>
      </c>
    </row>
    <row r="31" spans="1:8" x14ac:dyDescent="0.3">
      <c r="A31" s="1">
        <v>29</v>
      </c>
      <c r="B31" s="1" t="s">
        <v>80</v>
      </c>
      <c r="C31" s="1" t="s">
        <v>81</v>
      </c>
      <c r="D31" s="1" t="s">
        <v>82</v>
      </c>
      <c r="E31" s="1" t="s">
        <v>63</v>
      </c>
      <c r="F31" s="1">
        <v>2025</v>
      </c>
      <c r="G31" s="1" t="str">
        <f>"9791130650258"</f>
        <v>9791130650258</v>
      </c>
      <c r="H31" s="1" t="s">
        <v>83</v>
      </c>
    </row>
    <row r="32" spans="1:8" x14ac:dyDescent="0.3">
      <c r="A32" s="1">
        <v>30</v>
      </c>
      <c r="B32" s="1" t="s">
        <v>104</v>
      </c>
      <c r="C32" s="1" t="s">
        <v>105</v>
      </c>
      <c r="D32" s="1" t="s">
        <v>106</v>
      </c>
      <c r="E32" s="1" t="s">
        <v>107</v>
      </c>
      <c r="F32" s="1">
        <v>2026</v>
      </c>
      <c r="G32" s="1" t="str">
        <f>"9791157857616"</f>
        <v>9791157857616</v>
      </c>
      <c r="H32" s="1" t="s">
        <v>108</v>
      </c>
    </row>
    <row r="33" spans="1:8" x14ac:dyDescent="0.3">
      <c r="A33" s="1">
        <v>31</v>
      </c>
      <c r="B33" s="1" t="s">
        <v>70</v>
      </c>
      <c r="C33" s="1" t="s">
        <v>71</v>
      </c>
      <c r="D33" s="1" t="s">
        <v>72</v>
      </c>
      <c r="E33" s="1" t="s">
        <v>73</v>
      </c>
      <c r="F33" s="1">
        <v>2026</v>
      </c>
      <c r="G33" s="1" t="str">
        <f>"9791130656175"</f>
        <v>9791130656175</v>
      </c>
      <c r="H33" s="1" t="s">
        <v>74</v>
      </c>
    </row>
    <row r="34" spans="1:8" x14ac:dyDescent="0.3">
      <c r="A34" s="1">
        <v>32</v>
      </c>
      <c r="B34" s="1" t="s">
        <v>388</v>
      </c>
      <c r="C34" s="1" t="s">
        <v>389</v>
      </c>
      <c r="D34" s="1" t="s">
        <v>390</v>
      </c>
      <c r="E34" s="1" t="s">
        <v>68</v>
      </c>
      <c r="F34" s="1">
        <v>2026</v>
      </c>
      <c r="G34" s="1" t="str">
        <f>"9791173325106"</f>
        <v>9791173325106</v>
      </c>
      <c r="H34" s="1" t="s">
        <v>391</v>
      </c>
    </row>
    <row r="35" spans="1:8" x14ac:dyDescent="0.3">
      <c r="A35" s="1">
        <v>33</v>
      </c>
      <c r="B35" s="1" t="s">
        <v>312</v>
      </c>
      <c r="C35" s="1" t="s">
        <v>313</v>
      </c>
      <c r="D35" s="1" t="s">
        <v>314</v>
      </c>
      <c r="E35" s="1" t="s">
        <v>301</v>
      </c>
      <c r="F35" s="1">
        <v>2026</v>
      </c>
      <c r="G35" s="1" t="str">
        <f>"9791175487468"</f>
        <v>9791175487468</v>
      </c>
      <c r="H35" s="1" t="s">
        <v>315</v>
      </c>
    </row>
    <row r="36" spans="1:8" x14ac:dyDescent="0.3">
      <c r="A36" s="1">
        <v>34</v>
      </c>
      <c r="B36" s="1" t="s">
        <v>266</v>
      </c>
      <c r="C36" s="1" t="s">
        <v>267</v>
      </c>
      <c r="D36" s="1" t="s">
        <v>268</v>
      </c>
      <c r="E36" s="1" t="s">
        <v>269</v>
      </c>
      <c r="F36" s="1">
        <v>2026</v>
      </c>
      <c r="G36" s="1" t="str">
        <f>"9791173571480"</f>
        <v>9791173571480</v>
      </c>
      <c r="H36" s="1" t="s">
        <v>270</v>
      </c>
    </row>
    <row r="37" spans="1:8" x14ac:dyDescent="0.3">
      <c r="A37" s="1">
        <v>35</v>
      </c>
      <c r="B37" s="1" t="s">
        <v>261</v>
      </c>
      <c r="C37" s="1" t="s">
        <v>262</v>
      </c>
      <c r="D37" s="1" t="s">
        <v>263</v>
      </c>
      <c r="E37" s="1" t="s">
        <v>264</v>
      </c>
      <c r="F37" s="1">
        <v>2026</v>
      </c>
      <c r="G37" s="1" t="str">
        <f>"9791173571336"</f>
        <v>9791173571336</v>
      </c>
      <c r="H37" s="1" t="s">
        <v>265</v>
      </c>
    </row>
    <row r="38" spans="1:8" x14ac:dyDescent="0.3">
      <c r="A38" s="1">
        <v>36</v>
      </c>
      <c r="B38" s="1" t="s">
        <v>168</v>
      </c>
      <c r="C38" s="1" t="s">
        <v>169</v>
      </c>
      <c r="D38" s="1" t="s">
        <v>170</v>
      </c>
      <c r="E38" s="1" t="s">
        <v>171</v>
      </c>
      <c r="F38" s="1">
        <v>2025</v>
      </c>
      <c r="G38" s="1" t="str">
        <f>"9791190897945"</f>
        <v>9791190897945</v>
      </c>
      <c r="H38" s="1" t="s">
        <v>172</v>
      </c>
    </row>
    <row r="39" spans="1:8" x14ac:dyDescent="0.3">
      <c r="A39" s="1">
        <v>37</v>
      </c>
      <c r="B39" s="1" t="s">
        <v>173</v>
      </c>
      <c r="C39" s="1" t="s">
        <v>174</v>
      </c>
      <c r="D39" s="1" t="s">
        <v>175</v>
      </c>
      <c r="E39" s="1" t="s">
        <v>176</v>
      </c>
      <c r="F39" s="1">
        <v>2025</v>
      </c>
      <c r="G39" s="1" t="str">
        <f>"9791199524361"</f>
        <v>9791199524361</v>
      </c>
      <c r="H39" s="1" t="s">
        <v>177</v>
      </c>
    </row>
    <row r="40" spans="1:8" x14ac:dyDescent="0.3">
      <c r="A40" s="1">
        <v>38</v>
      </c>
      <c r="B40" s="1" t="s">
        <v>429</v>
      </c>
      <c r="C40" s="1" t="s">
        <v>430</v>
      </c>
      <c r="D40" s="1" t="s">
        <v>431</v>
      </c>
      <c r="E40" s="1" t="s">
        <v>432</v>
      </c>
      <c r="F40" s="1">
        <v>2025</v>
      </c>
      <c r="G40" s="1" t="str">
        <f>"9791199494015"</f>
        <v>9791199494015</v>
      </c>
      <c r="H40" s="1" t="s">
        <v>433</v>
      </c>
    </row>
    <row r="41" spans="1:8" x14ac:dyDescent="0.3">
      <c r="A41" s="1">
        <v>39</v>
      </c>
      <c r="B41" s="1" t="s">
        <v>359</v>
      </c>
      <c r="C41" s="1" t="s">
        <v>360</v>
      </c>
      <c r="D41" s="1" t="s">
        <v>361</v>
      </c>
      <c r="E41" s="1" t="s">
        <v>362</v>
      </c>
      <c r="F41" s="1">
        <v>2025</v>
      </c>
      <c r="G41" s="1" t="str">
        <f>"9791174670670"</f>
        <v>9791174670670</v>
      </c>
      <c r="H41" s="1" t="s">
        <v>363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2026-04-15T08:43:10Z</dcterms:created>
  <dcterms:modified xsi:type="dcterms:W3CDTF">2026-04-23T09:05:18Z</dcterms:modified>
</cp:coreProperties>
</file>