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2026수서\희망6차\"/>
    </mc:Choice>
  </mc:AlternateContent>
  <bookViews>
    <workbookView xWindow="0" yWindow="0" windowWidth="20700" windowHeight="9795"/>
  </bookViews>
  <sheets>
    <sheet name="청소년자료실" sheetId="1" r:id="rId1"/>
    <sheet name="어린이자료실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2" i="1" l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</calcChain>
</file>

<file path=xl/sharedStrings.xml><?xml version="1.0" encoding="utf-8"?>
<sst xmlns="http://schemas.openxmlformats.org/spreadsheetml/2006/main" count="598" uniqueCount="555">
  <si>
    <t>서명</t>
  </si>
  <si>
    <t>저작자</t>
  </si>
  <si>
    <t>발행자</t>
  </si>
  <si>
    <t>발행년</t>
  </si>
  <si>
    <t>ISBN</t>
  </si>
  <si>
    <t>단꿈아이</t>
  </si>
  <si>
    <t>위즈덤하우스</t>
  </si>
  <si>
    <t>문학동네</t>
  </si>
  <si>
    <t>밝은미래</t>
  </si>
  <si>
    <t>서울문화사</t>
  </si>
  <si>
    <t>창비</t>
  </si>
  <si>
    <t>책읽는곰</t>
  </si>
  <si>
    <t>센시오</t>
  </si>
  <si>
    <t>웅진지식하우스:웅진씽크빅</t>
  </si>
  <si>
    <t>미래인:미래M＆B</t>
  </si>
  <si>
    <t>길벗</t>
  </si>
  <si>
    <t>북플라자</t>
  </si>
  <si>
    <t>연번</t>
    <phoneticPr fontId="1" type="noConversion"/>
  </si>
  <si>
    <t>청구기호</t>
    <phoneticPr fontId="1" type="noConversion"/>
  </si>
  <si>
    <t>2026년 청소년도서관 희망도서(6차 목록) - 청소년자료실</t>
    <phoneticPr fontId="1" type="noConversion"/>
  </si>
  <si>
    <t>2026년 청소년도서관 희망도서(6차 목록) - 어린이자료실</t>
    <phoneticPr fontId="1" type="noConversion"/>
  </si>
  <si>
    <t>등록번호</t>
    <phoneticPr fontId="1" type="noConversion"/>
  </si>
  <si>
    <t>등록번호</t>
    <phoneticPr fontId="1" type="noConversion"/>
  </si>
  <si>
    <t>JU0000064319</t>
  </si>
  <si>
    <t>(3주 완성) 초등 캔바</t>
  </si>
  <si>
    <t>정예슬 , 이진아 [공]지음</t>
  </si>
  <si>
    <t>서사원주니어</t>
  </si>
  <si>
    <t>아005.565-정64ㅊ</t>
  </si>
  <si>
    <t>JU0000064342</t>
  </si>
  <si>
    <t>(재미있게 놀면서 과학력이 자라는) 마법의 과학 실험 학교</t>
  </si>
  <si>
    <t>마에마마 지음 ; 고경옥 옮김</t>
  </si>
  <si>
    <t>글송이</t>
  </si>
  <si>
    <t>아407-마63ㅁ</t>
  </si>
  <si>
    <t>JU0000064413</t>
  </si>
  <si>
    <t>(물리박사 김상욱의) 수상한 연구실. 10, 시간-그대로 멈춰라</t>
  </si>
  <si>
    <t>김하연 글 ; 정순규 그림</t>
  </si>
  <si>
    <t>아울북:북이십일</t>
  </si>
  <si>
    <t>아420-김91ㅅ-10</t>
  </si>
  <si>
    <t>JU0000064414</t>
  </si>
  <si>
    <t>(물리박사 김상욱의) 수상한 연구실 : 어린이를 위한 세상의 모든 과학. 9, 에너지;사라지지 않는 존재</t>
  </si>
  <si>
    <t>아420-김91ㅅ-9</t>
  </si>
  <si>
    <t>JU0000064377</t>
  </si>
  <si>
    <t>안녕하세요, 벵골호랑이 씨. 인터뷰를 시작하겠습니다</t>
  </si>
  <si>
    <t>앤디 시드 글 ; 닉 이스트 그림 ; 김배경 옮김</t>
  </si>
  <si>
    <t>인북:박영사</t>
  </si>
  <si>
    <t>아491.529-시228ㅇ</t>
  </si>
  <si>
    <t>JU0000064404</t>
  </si>
  <si>
    <t>AI 닥터 스쿨 : 어린이 메디컬 스토리북.. 3, 환자의 입장에서 생각하라!</t>
  </si>
  <si>
    <t>이낙준 원작 ; 예영 글 ; RV 그림</t>
  </si>
  <si>
    <t>미래엔:아이세움</t>
  </si>
  <si>
    <t>아510.4-이211ㅇ-3</t>
  </si>
  <si>
    <t>JU0000064359</t>
  </si>
  <si>
    <t>왜 유명한 거야, 이 건축?</t>
  </si>
  <si>
    <t>이재인 글 ; 신명환 그림</t>
  </si>
  <si>
    <t>우리학교</t>
  </si>
  <si>
    <t>아540-이72ㅇ</t>
  </si>
  <si>
    <t>JU0000064390</t>
  </si>
  <si>
    <t>(정재승의) 로봇 탐구 보고서 : 어린이를 위한 인공지능 프로젝트. 1, 소셜 로봇 라보코, 학교에 가다</t>
  </si>
  <si>
    <t>정재은, 정재승 [공]글 ; 김현민 그림</t>
  </si>
  <si>
    <t>얘들아모여</t>
  </si>
  <si>
    <t>아559.962-정72ㄹ-1</t>
  </si>
  <si>
    <t>JU0000064324</t>
  </si>
  <si>
    <t>동음이의어 말싸움</t>
  </si>
  <si>
    <t>곽미영 글 ; 벼레 그림</t>
  </si>
  <si>
    <t>만만한책방</t>
  </si>
  <si>
    <t>아711.25-곽39ㄷ</t>
  </si>
  <si>
    <t>JU0000064394</t>
  </si>
  <si>
    <t>재미있게 처음 읽는 세계명작읽기 : 알라딘의 요술램프, 아기돼지 삼형제, 장화신은 고양이</t>
  </si>
  <si>
    <t>콘텐츠랩  지음</t>
  </si>
  <si>
    <t>청풍주니어</t>
  </si>
  <si>
    <t>아808.3-콘833ㅈ</t>
  </si>
  <si>
    <t>JU0000064400</t>
  </si>
  <si>
    <t>(설민석의) 우리 고전 대모험. 10, 장화홍련전</t>
  </si>
  <si>
    <t>설민석, 최설희 [공]글 ; 강신영 그림</t>
  </si>
  <si>
    <t>아813.5-설39ㅇ-10</t>
  </si>
  <si>
    <t>JU0000064367</t>
  </si>
  <si>
    <t>(흔한남매) 이상한 나라의 고전 읽기. 9, 견우와 직녀·바리공주·조웅전</t>
  </si>
  <si>
    <t>흔한남매 원작 ; 최재훈 글 ; 정주연 그림</t>
  </si>
  <si>
    <t>아813.5-흔91ㅇ-9</t>
  </si>
  <si>
    <t>JU0000064356</t>
  </si>
  <si>
    <t>아빠에게 돌 던지는 아이</t>
  </si>
  <si>
    <t>고정욱 글 ; 인디고 그림</t>
  </si>
  <si>
    <t>보랏빛소어린이</t>
  </si>
  <si>
    <t>아813.8-고73ㅇ</t>
  </si>
  <si>
    <t>JU0000064341</t>
  </si>
  <si>
    <t>불량한 자전거 여행 : 김남중 장편동화. 5, 우리들의 여름</t>
  </si>
  <si>
    <t>김남중 지음 ; 오승민 그림</t>
  </si>
  <si>
    <t>아813.8-김211ㅂ-5</t>
  </si>
  <si>
    <t>JU0000064331</t>
  </si>
  <si>
    <t>(슈퍼만렙 손오공의 실크로드 원정대) 몽스터즈. 4, 잠든 도시 쿠차 왕국</t>
  </si>
  <si>
    <t>김언정 글 ; 정수영 그림</t>
  </si>
  <si>
    <t>아813.8-김63ㅁ-4</t>
  </si>
  <si>
    <t>JU0000064364</t>
  </si>
  <si>
    <t>고기 장수 박세죽</t>
  </si>
  <si>
    <t>김해원 글 ; 양상용 그림</t>
  </si>
  <si>
    <t>푸른숲주니어:푸른숲</t>
  </si>
  <si>
    <t>아813.8-김92ㄱ</t>
  </si>
  <si>
    <t>JU0000064329</t>
  </si>
  <si>
    <t>(밤의 옷장) 루베르 의상실. 1, 악마의 바지</t>
  </si>
  <si>
    <t>꽃마리 글 ; 모차 그림</t>
  </si>
  <si>
    <t>미래엔 아이세움</t>
  </si>
  <si>
    <t>아813.8-꽃31ㄹ-1</t>
  </si>
  <si>
    <t>JU0000064330</t>
  </si>
  <si>
    <t>(밤의 옷장) 루베르 의상실. 2, 쌍둥이 운동화</t>
  </si>
  <si>
    <t>아813.8-꽃31ㄹ-2</t>
  </si>
  <si>
    <t>JU0000064323</t>
  </si>
  <si>
    <t>시간 고양이. 8, 붉은 사막의 두 얼굴</t>
  </si>
  <si>
    <t>박미연 글 ; 이소연 그림</t>
  </si>
  <si>
    <t>이지북</t>
  </si>
  <si>
    <t>아813.8-박39ㅅ-8</t>
  </si>
  <si>
    <t>JU0000064426</t>
  </si>
  <si>
    <t>물고기야 미안해</t>
  </si>
  <si>
    <t>배다인 글 ; 도나영 그림</t>
  </si>
  <si>
    <t>소년한길</t>
  </si>
  <si>
    <t>아813.8-배221ㅁ</t>
  </si>
  <si>
    <t>JU0000064393</t>
  </si>
  <si>
    <t>그렇다니까 상상 사전. 1</t>
  </si>
  <si>
    <t>송라음 글 ; 서수인 그림</t>
  </si>
  <si>
    <t>아813.8-송231ㄱ-1</t>
  </si>
  <si>
    <t>JU0000064348</t>
  </si>
  <si>
    <t>썰레임 꿈의 악마 : 꿈을 파는 가게. 4</t>
  </si>
  <si>
    <t>썰레임 원작 ; 김언정 글 ; 정수영 그림</t>
  </si>
  <si>
    <t>학산문화사</t>
  </si>
  <si>
    <t>아813.8-썰233ㅆ-4</t>
  </si>
  <si>
    <t>JU0000064422</t>
  </si>
  <si>
    <t>마이 가디언. 5, 단단한 마음</t>
  </si>
  <si>
    <t>이재문 지음 ; 무디 그림</t>
  </si>
  <si>
    <t>아813.8-이72ㅁ-5</t>
  </si>
  <si>
    <t>JU0000064384</t>
  </si>
  <si>
    <t>펜 들고 레벨 업</t>
  </si>
  <si>
    <t>이현지 글 ; 김규택 그림</t>
  </si>
  <si>
    <t>아813.8-이94ㅍ</t>
  </si>
  <si>
    <t>JU0000064402</t>
  </si>
  <si>
    <t>제주 소녀, 수선화</t>
  </si>
  <si>
    <t>정복현 글 ; 박현주 그림</t>
  </si>
  <si>
    <t>리틀씨앤톡</t>
  </si>
  <si>
    <t>아813.8-정45ㅈ</t>
  </si>
  <si>
    <t>JU0000064357</t>
  </si>
  <si>
    <t>단비초 탐정반 : 옻나무밭의 비밀</t>
  </si>
  <si>
    <t>정효 글 ; 모루토리 그림</t>
  </si>
  <si>
    <t>아813.8-정96ㄷ</t>
  </si>
  <si>
    <t>JU0000064424</t>
  </si>
  <si>
    <t>어린 검사</t>
  </si>
  <si>
    <t>허교법 지음 ; 현단 그림</t>
  </si>
  <si>
    <t>아813.8-허16ㅇ</t>
  </si>
  <si>
    <t>JU0000064351</t>
  </si>
  <si>
    <t>(멍멍이 순찰대) 동구랑 땡. 1, 마요를 찾습니다</t>
  </si>
  <si>
    <t>홍민정 글 ; 신민재 그림</t>
  </si>
  <si>
    <t>주니어김영사:김영사</t>
  </si>
  <si>
    <t>아813.8-홍39ㄷ-1</t>
  </si>
  <si>
    <t>JU0000064355</t>
  </si>
  <si>
    <t>내 푸른 자전거 : 황선미 소설</t>
  </si>
  <si>
    <t>황선미 글 ; 양양 그림</t>
  </si>
  <si>
    <t>아이봄</t>
  </si>
  <si>
    <t>아813.8-황53ㄴ</t>
  </si>
  <si>
    <t>JU0000064347</t>
  </si>
  <si>
    <t>흔한남매. 22</t>
  </si>
  <si>
    <t>흔한남매 원작 ; 백난도 글 ; 유난희 그림</t>
  </si>
  <si>
    <t>아이세움</t>
  </si>
  <si>
    <t>아813.8-흔91ㅎ-22</t>
  </si>
  <si>
    <t>JU0000064389</t>
  </si>
  <si>
    <t>드래곤 마스터. 18, 라바 드래곤의 열기</t>
  </si>
  <si>
    <t>트레이시 웨스트 글 ; 데미안 존스 그림 ; 윤영 옮김</t>
  </si>
  <si>
    <t>다산북스</t>
  </si>
  <si>
    <t>아843.6-웨58ㄷ-18</t>
  </si>
  <si>
    <t>JU0000064408</t>
  </si>
  <si>
    <t>멋진 콩 물놀이장에 가다!</t>
  </si>
  <si>
    <t>조리 존 지음 ; 피트 오즈월드 그림 ; 김경희 옮김</t>
  </si>
  <si>
    <t>길벗어린이</t>
  </si>
  <si>
    <t>아843.6-존963ㅁ</t>
  </si>
  <si>
    <t>JU0000064392</t>
  </si>
  <si>
    <t>죽은나무숲의 죽다 만 여우</t>
  </si>
  <si>
    <t>오브리 하트먼 글 ; 마르친 미노르 그림 ; 황세림 옮김</t>
  </si>
  <si>
    <t>아843.6-하838ㅈ</t>
  </si>
  <si>
    <t>JU0000064339</t>
  </si>
  <si>
    <t>나는 바위야</t>
  </si>
  <si>
    <t>로럴 크로자 글 ; 맷 제임스 그림 ; 김난령 옮김</t>
  </si>
  <si>
    <t>불광출판사</t>
  </si>
  <si>
    <t>아843-크235ㄴ</t>
  </si>
  <si>
    <t>JU0000064354</t>
  </si>
  <si>
    <t>(유현준의) 세계 건축 대모험 : 창의력을 키우는 어린이 건축 여행. 3, 미국: 엠파이어 스테이트 빌딩 대소동</t>
  </si>
  <si>
    <t>강지혜 글 ; 불곰 그림</t>
  </si>
  <si>
    <t>아909-강79ㅅ-3</t>
  </si>
  <si>
    <t>JU0000064343</t>
  </si>
  <si>
    <t>시간 여행자의 옷장 : 옷 한 벌에 담긴 놀라운 세계사</t>
  </si>
  <si>
    <t>김윤하 글 ; 싹이 그림</t>
  </si>
  <si>
    <t>썬더키즈</t>
  </si>
  <si>
    <t>아909-김67ㅅ</t>
  </si>
  <si>
    <t>JU0000064372</t>
  </si>
  <si>
    <t>벌거벗은 한국사 : 초등학생이 꼭 알아야 할 필수 한국사. 13, 폭군이자 영웅, 광해군의 두 얼굴</t>
  </si>
  <si>
    <t>이현희 글 ; 이효실 그림</t>
  </si>
  <si>
    <t>아909-벌13ㅇ-13</t>
  </si>
  <si>
    <t>JU0000064425</t>
  </si>
  <si>
    <t>(흔한남매) 세계사 탐험대. 5, 동아시아 문화권의 형성</t>
  </si>
  <si>
    <t>흔한남매 원작 ; 진서 글 ; 팀키즈 그림</t>
  </si>
  <si>
    <t>아909-흔91ㅅ-5</t>
  </si>
  <si>
    <t>JU0000064423</t>
  </si>
  <si>
    <t>(흔한남매) 세계사 탐험대. 6, 이슬람 세계</t>
  </si>
  <si>
    <t>아909-흔91ㅅ-6</t>
  </si>
  <si>
    <t>JU0000064353</t>
  </si>
  <si>
    <t>(이세계 탐험단) 조선왕조실록. 2, 세종 - 백성을 품은 공감의 군주</t>
  </si>
  <si>
    <t>하지강 글 ; 김기수 그림</t>
  </si>
  <si>
    <t>아911.05-하79ㅈ-2</t>
  </si>
  <si>
    <t>JU0000064406</t>
  </si>
  <si>
    <t>채소 학교와 척척박사 가지 선생님</t>
  </si>
  <si>
    <t>나카야 미와 글·그림 ; 김소연 옮김</t>
  </si>
  <si>
    <t>웅진주니어:웅진씽크빅</t>
  </si>
  <si>
    <t>유808.91-웅79ㅇ-282</t>
  </si>
  <si>
    <t>JU0000064403</t>
  </si>
  <si>
    <t>끝까지 해 보자, 때밀이 장갑! : 유설화 그림책</t>
  </si>
  <si>
    <t>유설화 지음</t>
  </si>
  <si>
    <t>유808.9-그239ㅊ-126</t>
  </si>
  <si>
    <t>JU0000064405</t>
  </si>
  <si>
    <t>만희네 꽃밭</t>
  </si>
  <si>
    <t>권윤덕 지음</t>
  </si>
  <si>
    <t>유813.8-권67ㅁ</t>
  </si>
  <si>
    <t>JU0000064373</t>
  </si>
  <si>
    <t>구멍청 : 백희나 그림책</t>
  </si>
  <si>
    <t>백희나 글·그림</t>
  </si>
  <si>
    <t>Storybowl(스토리보울)</t>
  </si>
  <si>
    <t>유813.8-백98ㄱ</t>
  </si>
  <si>
    <t>JU0000064369</t>
  </si>
  <si>
    <t>내가 상어에게 쫓긴다면?</t>
  </si>
  <si>
    <t>허채운 지음 ; 홍나은 그림</t>
  </si>
  <si>
    <t>이나삼</t>
  </si>
  <si>
    <t>유813.8-허812ㄴ</t>
  </si>
  <si>
    <t>JU0000064407</t>
  </si>
  <si>
    <t>똑똑한 쿠키</t>
  </si>
  <si>
    <t>조리 존 글 ; 피트 오즈월드 그림 ; 김경희 옮김</t>
  </si>
  <si>
    <t>유843-존963ㄸ</t>
  </si>
  <si>
    <t>JU0000064411</t>
  </si>
  <si>
    <t>(생각하는 힘을 잃어버린 어른들을 위한) 독학이라는 세계</t>
  </si>
  <si>
    <t>시라토리 하루히코 지음 ; 양필성 옮김</t>
  </si>
  <si>
    <t>클랩북스</t>
  </si>
  <si>
    <t>청001.2-시231ㄷ</t>
  </si>
  <si>
    <t>JU0000064346</t>
  </si>
  <si>
    <t>(10대를 위한)진짜를 보는 눈 : AI 디지털 리더로 성장할 실전 가이드북</t>
  </si>
  <si>
    <t>최서연, 전상훈 [공]지음</t>
  </si>
  <si>
    <t>미디어숲</t>
  </si>
  <si>
    <t>청004.73-최53ㅈ</t>
  </si>
  <si>
    <t>JU0000064318</t>
  </si>
  <si>
    <t>(이게 되네?) 오픈클로 : 미친 활용법 50제</t>
  </si>
  <si>
    <t>한준구 지음</t>
  </si>
  <si>
    <t>Golden Rabbit(골든래빗)</t>
  </si>
  <si>
    <t>청004.73-한77ㅇ</t>
  </si>
  <si>
    <t>JU0000064365</t>
  </si>
  <si>
    <t>(된다!) 미리캔버스＆캔바 디자인 수업 : 소상공인, 마케터, 직장인을 위한 = Gotcha! MiriCanvas＆Canva design class</t>
  </si>
  <si>
    <t>방구석 다람쥐 지음</t>
  </si>
  <si>
    <t>이지스퍼블리싱</t>
  </si>
  <si>
    <t>청005.565-방17ㅁ</t>
  </si>
  <si>
    <t>JU0000064333</t>
  </si>
  <si>
    <t>캐릭터 심리 사전 : 선인부터 악인, 평범부터 극단까지 심리학자가 총망라한 400개 인간 성격 지도</t>
  </si>
  <si>
    <t>린다 N. 에델스타인 지음 ; 지여울 옮김</t>
  </si>
  <si>
    <t>부키</t>
  </si>
  <si>
    <t>청182.12-에223ㅋ</t>
  </si>
  <si>
    <t>JU0000064427</t>
  </si>
  <si>
    <t>포닝 : 끝없이 나를 타인에 맞추며 살아가는 사람들을 위한 심리학</t>
  </si>
  <si>
    <t>잉그리드 클레이튼 지음 ; 최시은 옮김</t>
  </si>
  <si>
    <t>청182.1-클233ㅍ</t>
  </si>
  <si>
    <t>JU0000064332</t>
  </si>
  <si>
    <t>끝까지 해내는 마음은 어떻게 탄생하는가 : 칭찬, 경쟁, 끌어당김이 인생을 바꾼다는 착각에 관하여</t>
  </si>
  <si>
    <t>웬디 그롤닉, 벤저민 헤디, 프랭크 워렐 [공]지음 ; 정지현 옮김</t>
  </si>
  <si>
    <t>현대지성</t>
  </si>
  <si>
    <t>청189.1-그235ㄲ</t>
  </si>
  <si>
    <t>JU0000064410</t>
  </si>
  <si>
    <t>품격 있는 대화를 위한 지식 브리핑</t>
  </si>
  <si>
    <t>김진 지음</t>
  </si>
  <si>
    <t>북플레저</t>
  </si>
  <si>
    <t>청189.2-김79ㅍ</t>
  </si>
  <si>
    <t>JU0000064399</t>
  </si>
  <si>
    <t>말하지 않고 말하기 : 마음을 움직이는 소통의 심리학</t>
  </si>
  <si>
    <t>김정운 지음</t>
  </si>
  <si>
    <t>21세기북스</t>
  </si>
  <si>
    <t>청189-김73ㅁ</t>
  </si>
  <si>
    <t>JU0000064409</t>
  </si>
  <si>
    <t>다크 심리학. 2</t>
  </si>
  <si>
    <t>다크 사이드 프로젝트 지음</t>
  </si>
  <si>
    <t>ascending(어센딩)</t>
  </si>
  <si>
    <t>청199.1-다828ㄷ-2</t>
  </si>
  <si>
    <t>JU0000064391</t>
  </si>
  <si>
    <t>내면 근력 : 결국 멘탈 게임이다</t>
  </si>
  <si>
    <t>짐 머피 지음 ; 지여울 옮김</t>
  </si>
  <si>
    <t>윌북</t>
  </si>
  <si>
    <t>청199.1-머849ㄴ</t>
  </si>
  <si>
    <t>JU0000064352</t>
  </si>
  <si>
    <t>삶으로 다시 날아오르기</t>
  </si>
  <si>
    <t>빌헬름 슈미트 지음 ; 강민경 옮김</t>
  </si>
  <si>
    <t>FIKA</t>
  </si>
  <si>
    <t>청199.1-슈39ㅅ</t>
  </si>
  <si>
    <t>JU0000064383</t>
  </si>
  <si>
    <t>히말라야의 스승들 : 한 요기가 전해주는 인도 영성의 정수</t>
  </si>
  <si>
    <t>스리 M 지음 ; 배민경 옮김</t>
  </si>
  <si>
    <t>정신세계사</t>
  </si>
  <si>
    <t>청270.99-스239ㅎ</t>
  </si>
  <si>
    <t>JU0000064360</t>
  </si>
  <si>
    <t>1929 : 번영과 낙관은 어떻게 파국으로 치달았는가</t>
  </si>
  <si>
    <t>앤드루 로스 소킨 지음 ; 조용빈 옮김</t>
  </si>
  <si>
    <t>청320.9-소829ㅊ</t>
  </si>
  <si>
    <t>JU0000064326</t>
  </si>
  <si>
    <t>자산 토큰 없는 미래는 없다 : 모든 자산이 코드가 되는 세계</t>
  </si>
  <si>
    <t>오태민, 진성훈,  박수훈 [공]지음</t>
  </si>
  <si>
    <t>거인의정원</t>
  </si>
  <si>
    <t>청321.97-오832ㅈ</t>
  </si>
  <si>
    <t>JU0000064368</t>
  </si>
  <si>
    <t>(성실한 바보 영업자를 위한) 세일즈 프리즘 = Sales prism</t>
  </si>
  <si>
    <t>이재희 지음</t>
  </si>
  <si>
    <t>리브레토:성신미디어</t>
  </si>
  <si>
    <t>청325.5-이72ㅅ</t>
  </si>
  <si>
    <t>JU0000064371</t>
  </si>
  <si>
    <t>딱 50부터 노후 준비합시다 : 머니 트레이너 김경필의 저속 은퇴 프로젝트</t>
  </si>
  <si>
    <t>김경필 지음</t>
  </si>
  <si>
    <t>경이로움:사이다경제</t>
  </si>
  <si>
    <t>청327.04-김14ㄸ</t>
  </si>
  <si>
    <t>JU0000064366</t>
  </si>
  <si>
    <t>(경제적 자유를 얻기 위한 5단계, 당신이 원하는 모든 것이 들어있는) 한 권의 재테크 수업</t>
  </si>
  <si>
    <t>수미숨(상의민) 지음</t>
  </si>
  <si>
    <t>서삼독</t>
  </si>
  <si>
    <t>청327.04-수39ㅎ</t>
  </si>
  <si>
    <t>JU0000064415</t>
  </si>
  <si>
    <t>이더리움 없는 미래는 없다 : 프로토콜이 지배하는 새로운 돈의 질서</t>
  </si>
  <si>
    <t>오태민, 유주아, 이정은, 김은미 [공]지음</t>
  </si>
  <si>
    <t>청327.2-오832ㅇ</t>
  </si>
  <si>
    <t>JU0000064420</t>
  </si>
  <si>
    <t>(처음 배우는) ETF 투자 완전정복 : 주린이를 위한 ETF 투자 사용설명서</t>
  </si>
  <si>
    <t>백억남(김욱현) 지음</t>
  </si>
  <si>
    <t>하이스트</t>
  </si>
  <si>
    <t>청327.856-백63ㅇ</t>
  </si>
  <si>
    <t>JU0000064412</t>
  </si>
  <si>
    <t>여전히 주도주를 사라 : 시장의 불안을 압도하는 불패의 투자 전략</t>
  </si>
  <si>
    <t>빈센트 지음</t>
  </si>
  <si>
    <t>한빛비즈</t>
  </si>
  <si>
    <t>청327.856-빈53ㅇ</t>
  </si>
  <si>
    <t>JU0000064388</t>
  </si>
  <si>
    <t>(100가지 질문과 답으로 끝내는) 염승환의 ETF 완전 정복</t>
  </si>
  <si>
    <t>염승환 지음</t>
  </si>
  <si>
    <t>한스미디어</t>
  </si>
  <si>
    <t>청327.856-염58ㅇ</t>
  </si>
  <si>
    <t>JU0000064417</t>
  </si>
  <si>
    <t>제미나이 주식투자 = Gemini stock investment</t>
  </si>
  <si>
    <t>조성호 지음</t>
  </si>
  <si>
    <t>청327.856-조53ㅈ</t>
  </si>
  <si>
    <t>JU0000064395</t>
  </si>
  <si>
    <t>연금 투자 무작정 따라하기</t>
  </si>
  <si>
    <t>김성일 지음</t>
  </si>
  <si>
    <t>청327.8-김53ㅇ</t>
  </si>
  <si>
    <t>JU0000064350</t>
  </si>
  <si>
    <t>지상 최대의 감옥 : 가자Gaza의 십대가 한국의 십대에게 전하는 말</t>
  </si>
  <si>
    <t>미니(안영민) 글</t>
  </si>
  <si>
    <t>내일을여는책</t>
  </si>
  <si>
    <t>청331.39-미219ㅈ</t>
  </si>
  <si>
    <t>JU0000064325</t>
  </si>
  <si>
    <t>학년별 딱 맞춤 성교육 : 나와 너를 향한 소중한 존중</t>
  </si>
  <si>
    <t>김지미, 김향임, 유동아 [공]지음</t>
  </si>
  <si>
    <t>교육과실천</t>
  </si>
  <si>
    <t>청334.225-김79ㅎ</t>
  </si>
  <si>
    <t>JU0000064370</t>
  </si>
  <si>
    <t>읽는 교실 : AI 시대, 학교가 물어야 할 독서와 문해력 수업의 모든 것 읽는 교실</t>
  </si>
  <si>
    <t>조병영 지음</t>
  </si>
  <si>
    <t>해냄</t>
  </si>
  <si>
    <t>청373.4-조44ㅇ</t>
  </si>
  <si>
    <t>JU0000064361</t>
  </si>
  <si>
    <t>가족이라는 사치 : 가족을 이루는 삶이 특별해진 시대의 가족</t>
  </si>
  <si>
    <t>짐미정 지음</t>
  </si>
  <si>
    <t>김영사</t>
  </si>
  <si>
    <t>청375.4-짐39ㄱ</t>
  </si>
  <si>
    <t>JU0000064334</t>
  </si>
  <si>
    <t>초등부터 설계하는 최상위 합격 로드맵 : All 1등급 초정밀 입시 가이드</t>
  </si>
  <si>
    <t>박동호, 최지석 지음</t>
  </si>
  <si>
    <t>청377.37-박225ㅊ</t>
  </si>
  <si>
    <t>JU0000064320</t>
  </si>
  <si>
    <t>물리학이 초대한 우주 : 인간과 기후, 물질과 시공간을 새롭게 탐험하는 지적 여행</t>
  </si>
  <si>
    <t>고재현 지음</t>
  </si>
  <si>
    <t>책과바람</t>
  </si>
  <si>
    <t>청420-고72ㅁ</t>
  </si>
  <si>
    <t>JU0000064428</t>
  </si>
  <si>
    <t>의약품 살인사건 : 약이 독이 되는 위험한 화학의 역사</t>
  </si>
  <si>
    <t>백승만 지음</t>
  </si>
  <si>
    <t>해나무:북하우스 퍼블리셔스</t>
  </si>
  <si>
    <t>청430.9-백58ㅇ</t>
  </si>
  <si>
    <t>JU0000064398</t>
  </si>
  <si>
    <t>DNA 연구의 선구자들</t>
  </si>
  <si>
    <t>울프 라게르크비스트 지음 ; 한국유전학회 옮김</t>
  </si>
  <si>
    <t>전파과학사</t>
  </si>
  <si>
    <t>청476.10733-라13ㄷ</t>
  </si>
  <si>
    <t>JU0000064321</t>
  </si>
  <si>
    <t>착한 염증 나쁜 염증</t>
  </si>
  <si>
    <t>이승훈 지음</t>
  </si>
  <si>
    <t>청511.843-이58ㅊ</t>
  </si>
  <si>
    <t>JU0000064328</t>
  </si>
  <si>
    <t>(오늘은 집에서 쉽게) 튀김 요리 : 튀김 명인 곤도 후미오가 알려주는 튀김의 모든 것</t>
  </si>
  <si>
    <t>곤도 후미오 지음 ; 황세정 옮김</t>
  </si>
  <si>
    <t>시그마북스</t>
  </si>
  <si>
    <t>청594.76-곤225ㅌ</t>
  </si>
  <si>
    <t>JU0000064421</t>
  </si>
  <si>
    <t>지랄맞은 사춘기를 죽지 않고 통과하는 일</t>
  </si>
  <si>
    <t>김선미 지음</t>
  </si>
  <si>
    <t>온포인트</t>
  </si>
  <si>
    <t>청598.125-김53ㅈ</t>
  </si>
  <si>
    <t>JU0000064431</t>
  </si>
  <si>
    <t>일본 문구 대백과 : 600개 아이템으로 보는 문구 연대기</t>
  </si>
  <si>
    <t>다쓰미출판 편집부 지음 ; 김소영 옮김</t>
  </si>
  <si>
    <t>모두의도감</t>
  </si>
  <si>
    <t>청649-다58ㅇ</t>
  </si>
  <si>
    <t>JU0000064327</t>
  </si>
  <si>
    <t>들어볼래  J-POP! : 오늘의 일본음악이 궁금하다면</t>
  </si>
  <si>
    <t>황선업 지음</t>
  </si>
  <si>
    <t>브레인스토어</t>
  </si>
  <si>
    <t>청673.513-황53ㄷ</t>
  </si>
  <si>
    <t>JU0000064387</t>
  </si>
  <si>
    <t>그저 달리기인 줄 알았는데 삶이었다</t>
  </si>
  <si>
    <t>강주원 지음</t>
  </si>
  <si>
    <t>비로소</t>
  </si>
  <si>
    <t>청694.304-강77ㄱ</t>
  </si>
  <si>
    <t>JU0000064322</t>
  </si>
  <si>
    <t>대화가 서툰 어른을 위한 말하기 수업 : 얼어붙은 관계를 녹이고 굳게 닫힌 마음의 문을 여는 대화의 기술</t>
  </si>
  <si>
    <t>보이스무드, 이규원, 황은호 [공]지음</t>
  </si>
  <si>
    <t>비즈니스북스</t>
  </si>
  <si>
    <t>청802.56-보69ㄷ</t>
  </si>
  <si>
    <t>JU0000064396</t>
  </si>
  <si>
    <t>데일 카네기 성공대화론</t>
  </si>
  <si>
    <t>데일 카네기 지음 ; 김태훈 옮김</t>
  </si>
  <si>
    <t>책세상</t>
  </si>
  <si>
    <t>청802.56-카213ㄷ</t>
  </si>
  <si>
    <t>JU0000064430</t>
  </si>
  <si>
    <t>감찰무녀전 : 김이삭 장편소설</t>
  </si>
  <si>
    <t>김이삭 지음</t>
  </si>
  <si>
    <t>고즈넉이엔티</t>
  </si>
  <si>
    <t>청813.7-김69ㄱ</t>
  </si>
  <si>
    <t>JU0000064378</t>
  </si>
  <si>
    <t>해파리 만개 : 김초엽 짧은 소설</t>
  </si>
  <si>
    <t>김초엽 지음 ; 박지숙 그림</t>
  </si>
  <si>
    <t>마음산책</t>
  </si>
  <si>
    <t>청813.7-김815ㅎ</t>
  </si>
  <si>
    <t>JU0000064340</t>
  </si>
  <si>
    <t>나이트 트레인 : 문지혁 소설</t>
  </si>
  <si>
    <t>문지혁 지음</t>
  </si>
  <si>
    <t>현대문학</t>
  </si>
  <si>
    <t>청813.7-문79ㄴ</t>
  </si>
  <si>
    <t>JU0000064429</t>
  </si>
  <si>
    <t>국본 : 왕좌의 난</t>
  </si>
  <si>
    <t>서자영 지음</t>
  </si>
  <si>
    <t>청813.7-서71ㄱ</t>
  </si>
  <si>
    <t>JU0000064386</t>
  </si>
  <si>
    <t>대치동 1등급 고미정이 망하면 : 우신영 장편소설</t>
  </si>
  <si>
    <t>우신영 지음</t>
  </si>
  <si>
    <t>청813.7-우59ㄷ</t>
  </si>
  <si>
    <t>JU0000064401</t>
  </si>
  <si>
    <t>그래도 춤을 추세요 : 이서수 소설</t>
  </si>
  <si>
    <t>이서수 지음</t>
  </si>
  <si>
    <t>청813.7-이53ㄱ</t>
  </si>
  <si>
    <t>JU0000064345</t>
  </si>
  <si>
    <t>탐미경 : 얼굴을 바꿔 드립니다</t>
  </si>
  <si>
    <t>최세화 지음</t>
  </si>
  <si>
    <t>청813.7-최53ㅌ</t>
  </si>
  <si>
    <t>JU0000064344</t>
  </si>
  <si>
    <t>천 년 집사 백 년 고양이 : 추정경 장편소설. 3, 호루스의 눈</t>
  </si>
  <si>
    <t>추정경 지음</t>
  </si>
  <si>
    <t>래빗홀:인플루엔셜</t>
  </si>
  <si>
    <t>청813.7-추73ㅊ-3</t>
  </si>
  <si>
    <t>JU0000064385</t>
  </si>
  <si>
    <t>소녀 저격수</t>
  </si>
  <si>
    <t>한정영 지음</t>
  </si>
  <si>
    <t>청813.7-한73ㅅ</t>
  </si>
  <si>
    <t>JU0000064338</t>
  </si>
  <si>
    <t>백지 앞에서 : 최은영 산문</t>
  </si>
  <si>
    <t>최은영 지음</t>
  </si>
  <si>
    <t>청814.7-최68ㅂ</t>
  </si>
  <si>
    <t>JU0000064381</t>
  </si>
  <si>
    <t>사세동당. 1</t>
  </si>
  <si>
    <t>라오서 지음 ; 김종도, 최우석 [공] 옮김</t>
  </si>
  <si>
    <t>박이정</t>
  </si>
  <si>
    <t>청823.7-라65ㅅ-1</t>
  </si>
  <si>
    <t>JU0000064380</t>
  </si>
  <si>
    <t>사세동당. 2</t>
  </si>
  <si>
    <t>청823.7-라65ㅅ-2</t>
  </si>
  <si>
    <t>JU0000064382</t>
  </si>
  <si>
    <t>사세동당. 3</t>
  </si>
  <si>
    <t>청823.7-라65ㅅ-3</t>
  </si>
  <si>
    <t>JU0000064375</t>
  </si>
  <si>
    <t>국보 : 한 줄기 빛처럼 강렬한 가부키의 세계. 1, 청춘편</t>
  </si>
  <si>
    <t>요시다 슈이치 지음 ; 김진환 옮김</t>
  </si>
  <si>
    <t>하빌리스</t>
  </si>
  <si>
    <t>청833.6-요59ㄱ-1</t>
  </si>
  <si>
    <t>JU0000064376</t>
  </si>
  <si>
    <t>국보 : 춤 하나로 세상의 보물이 된 남자. 2, 화도편</t>
  </si>
  <si>
    <t>하빌리스:대원씨아이</t>
  </si>
  <si>
    <t>청833.6-요59ㄱ-2</t>
  </si>
  <si>
    <t>JU0000064432</t>
  </si>
  <si>
    <t>중년에 지친 밤에는 : 마스다 미리 만화</t>
  </si>
  <si>
    <t>마스다 미리 지음 ; 이소담 옮김</t>
  </si>
  <si>
    <t>북포레스트</t>
  </si>
  <si>
    <t>청834.6-마58ㅈ</t>
  </si>
  <si>
    <t>JU0000064358</t>
  </si>
  <si>
    <t>코끼리한테 깔릴래, 곰한테 먹힐래?</t>
  </si>
  <si>
    <t>카트리나 나네스타드 지음 ; 최호정 옮김</t>
  </si>
  <si>
    <t>키멜리움</t>
  </si>
  <si>
    <t>청843.6-나213ㅋ</t>
  </si>
  <si>
    <t>JU0000064419</t>
  </si>
  <si>
    <t>또 다른 실종자</t>
  </si>
  <si>
    <t>질리언 매캘리스터 지음 ; 이경 옮김</t>
  </si>
  <si>
    <t>Vanta(반타)</t>
  </si>
  <si>
    <t>청843.6-매822ㄸ</t>
  </si>
  <si>
    <t>JU0000064336</t>
  </si>
  <si>
    <t>더 티처 : 프리다 맥파든 장편소설</t>
  </si>
  <si>
    <t>프리다 맥파든 지음 ; 최주원 옮김</t>
  </si>
  <si>
    <t>해피북스투유</t>
  </si>
  <si>
    <t>청843.6-맥841ㄷ</t>
  </si>
  <si>
    <t>JU0000064418</t>
  </si>
  <si>
    <t>이혼</t>
  </si>
  <si>
    <t>프리다 맥파든 지음 ; 박지현 옮김</t>
  </si>
  <si>
    <t>청843.6-맥841ㅇ</t>
  </si>
  <si>
    <t>JU0000064335</t>
  </si>
  <si>
    <t>바다에서 온 소년</t>
  </si>
  <si>
    <t>개럿 카 지음 ; 이은선 옮김</t>
  </si>
  <si>
    <t>북파머스</t>
  </si>
  <si>
    <t>청843.6-카111ㅂ</t>
  </si>
  <si>
    <t>JU0000064363</t>
  </si>
  <si>
    <t>나이팅게일 : 크리스틴 해나 장편소설</t>
  </si>
  <si>
    <t>크리스틴 해나 글 ; 공경희 옮김</t>
  </si>
  <si>
    <t>알파미디어</t>
  </si>
  <si>
    <t>청843.6-해211ㄴ</t>
  </si>
  <si>
    <t>JU0000064337</t>
  </si>
  <si>
    <t>어머니 내게 오시네</t>
  </si>
  <si>
    <t>아룬다티 로이 지음 ; 민승남 옮김</t>
  </si>
  <si>
    <t>청844-로69ㅇ</t>
  </si>
  <si>
    <t>JU0000064362</t>
  </si>
  <si>
    <t>빈 자리</t>
  </si>
  <si>
    <t>크리스티앙 보맹 지음 ; 이주현 옮김</t>
  </si>
  <si>
    <t>1984Books</t>
  </si>
  <si>
    <t>청864-보32ㅂ</t>
  </si>
  <si>
    <t>JU0000064397</t>
  </si>
  <si>
    <t>거의 모든 일상의 역사 : 너무 당연해서 잊고 지낸 것들에 대한 경의</t>
  </si>
  <si>
    <t>박태호 지음</t>
  </si>
  <si>
    <t>청909-박832ㄱ</t>
  </si>
  <si>
    <t>JU0000064379</t>
  </si>
  <si>
    <t>최소한의 세계사 : 6천 년 동서양 역사의 흐름을 꿰뚫는</t>
  </si>
  <si>
    <t>이다지 지음</t>
  </si>
  <si>
    <t>프런트페이지</t>
  </si>
  <si>
    <t>청909-이221ㅊ</t>
  </si>
  <si>
    <t>JU0000064433</t>
  </si>
  <si>
    <t>JU0000064349</t>
  </si>
  <si>
    <t>말도 안 돼 세계사</t>
  </si>
  <si>
    <t>지식지상주의 글·그림</t>
  </si>
  <si>
    <t>북라이프</t>
  </si>
  <si>
    <t>청909-지59ㅁ</t>
  </si>
  <si>
    <t>JU0000064416</t>
  </si>
  <si>
    <t>마오타이</t>
  </si>
  <si>
    <t>우샤오보 지음 ; 홍승직 옮김</t>
  </si>
  <si>
    <t>싱긋:교유당</t>
  </si>
  <si>
    <t>청912-우52ㅁ</t>
  </si>
  <si>
    <t>JU0000064374</t>
  </si>
  <si>
    <t>왕을 사로잡은 조선의 덕후들</t>
  </si>
  <si>
    <t>송영심 지음</t>
  </si>
  <si>
    <t>다른</t>
  </si>
  <si>
    <t>청991.1-송64ㅇ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</si>
</sst>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tabSelected="1" workbookViewId="0">
      <selection sqref="A1:H1"/>
    </sheetView>
  </sheetViews>
  <sheetFormatPr defaultRowHeight="16.5" x14ac:dyDescent="0.3"/>
  <cols>
    <col min="1" max="1" width="7.25" customWidth="1"/>
    <col min="2" max="2" width="16.375" customWidth="1"/>
    <col min="3" max="3" width="57.25" customWidth="1"/>
    <col min="4" max="4" width="32.125" customWidth="1"/>
    <col min="5" max="5" width="25.625" customWidth="1"/>
    <col min="7" max="7" width="16.25" customWidth="1"/>
    <col min="8" max="8" width="22.875" customWidth="1"/>
  </cols>
  <sheetData>
    <row r="1" spans="1:8" ht="39.75" customHeight="1" x14ac:dyDescent="0.3">
      <c r="A1" s="4" t="s">
        <v>19</v>
      </c>
      <c r="B1" s="4"/>
      <c r="C1" s="4"/>
      <c r="D1" s="4"/>
      <c r="E1" s="4"/>
      <c r="F1" s="4"/>
      <c r="G1" s="4"/>
      <c r="H1" s="4"/>
    </row>
    <row r="2" spans="1:8" x14ac:dyDescent="0.3">
      <c r="A2" s="3" t="s">
        <v>17</v>
      </c>
      <c r="B2" s="3" t="s">
        <v>22</v>
      </c>
      <c r="C2" s="3" t="s">
        <v>0</v>
      </c>
      <c r="D2" s="3" t="s">
        <v>1</v>
      </c>
      <c r="E2" s="3" t="s">
        <v>2</v>
      </c>
      <c r="F2" s="3" t="s">
        <v>3</v>
      </c>
      <c r="G2" s="3" t="s">
        <v>4</v>
      </c>
      <c r="H2" s="3" t="s">
        <v>18</v>
      </c>
    </row>
    <row r="3" spans="1:8" x14ac:dyDescent="0.3">
      <c r="A3" s="1">
        <v>1</v>
      </c>
      <c r="B3" s="2" t="s">
        <v>230</v>
      </c>
      <c r="C3" s="2" t="s">
        <v>231</v>
      </c>
      <c r="D3" s="2" t="s">
        <v>232</v>
      </c>
      <c r="E3" s="2" t="s">
        <v>233</v>
      </c>
      <c r="F3" s="2">
        <v>2026</v>
      </c>
      <c r="G3" s="2" t="str">
        <f>"9791193941645"</f>
        <v>9791193941645</v>
      </c>
      <c r="H3" s="2" t="s">
        <v>234</v>
      </c>
    </row>
    <row r="4" spans="1:8" x14ac:dyDescent="0.3">
      <c r="A4" s="1">
        <v>2</v>
      </c>
      <c r="B4" s="2" t="s">
        <v>235</v>
      </c>
      <c r="C4" s="2" t="s">
        <v>236</v>
      </c>
      <c r="D4" s="2" t="s">
        <v>237</v>
      </c>
      <c r="E4" s="2" t="s">
        <v>238</v>
      </c>
      <c r="F4" s="2">
        <v>2026</v>
      </c>
      <c r="G4" s="2" t="str">
        <f>"9791158749262"</f>
        <v>9791158749262</v>
      </c>
      <c r="H4" s="2" t="s">
        <v>239</v>
      </c>
    </row>
    <row r="5" spans="1:8" x14ac:dyDescent="0.3">
      <c r="A5" s="1">
        <v>3</v>
      </c>
      <c r="B5" s="2" t="s">
        <v>240</v>
      </c>
      <c r="C5" s="2" t="s">
        <v>241</v>
      </c>
      <c r="D5" s="2" t="s">
        <v>242</v>
      </c>
      <c r="E5" s="2" t="s">
        <v>243</v>
      </c>
      <c r="F5" s="2">
        <v>2026</v>
      </c>
      <c r="G5" s="2" t="str">
        <f>"9791124516034"</f>
        <v>9791124516034</v>
      </c>
      <c r="H5" s="2" t="s">
        <v>244</v>
      </c>
    </row>
    <row r="6" spans="1:8" x14ac:dyDescent="0.3">
      <c r="A6" s="1">
        <v>4</v>
      </c>
      <c r="B6" s="2" t="s">
        <v>245</v>
      </c>
      <c r="C6" s="2" t="s">
        <v>246</v>
      </c>
      <c r="D6" s="2" t="s">
        <v>247</v>
      </c>
      <c r="E6" s="2" t="s">
        <v>248</v>
      </c>
      <c r="F6" s="2">
        <v>2025</v>
      </c>
      <c r="G6" s="2" t="str">
        <f>"9791163037620"</f>
        <v>9791163037620</v>
      </c>
      <c r="H6" s="2" t="s">
        <v>249</v>
      </c>
    </row>
    <row r="7" spans="1:8" x14ac:dyDescent="0.3">
      <c r="A7" s="2">
        <v>5</v>
      </c>
      <c r="B7" s="2" t="s">
        <v>250</v>
      </c>
      <c r="C7" s="2" t="s">
        <v>251</v>
      </c>
      <c r="D7" s="2" t="s">
        <v>252</v>
      </c>
      <c r="E7" s="2" t="s">
        <v>253</v>
      </c>
      <c r="F7" s="2">
        <v>2026</v>
      </c>
      <c r="G7" s="2" t="str">
        <f>"9791175780170"</f>
        <v>9791175780170</v>
      </c>
      <c r="H7" s="2" t="s">
        <v>254</v>
      </c>
    </row>
    <row r="8" spans="1:8" x14ac:dyDescent="0.3">
      <c r="A8" s="2">
        <v>6</v>
      </c>
      <c r="B8" s="2" t="s">
        <v>255</v>
      </c>
      <c r="C8" s="2" t="s">
        <v>256</v>
      </c>
      <c r="D8" s="2" t="s">
        <v>257</v>
      </c>
      <c r="E8" s="2" t="s">
        <v>12</v>
      </c>
      <c r="F8" s="2">
        <v>2026</v>
      </c>
      <c r="G8" s="2" t="str">
        <f>"9791166572265"</f>
        <v>9791166572265</v>
      </c>
      <c r="H8" s="2" t="s">
        <v>258</v>
      </c>
    </row>
    <row r="9" spans="1:8" x14ac:dyDescent="0.3">
      <c r="A9" s="2">
        <v>7</v>
      </c>
      <c r="B9" s="2" t="s">
        <v>259</v>
      </c>
      <c r="C9" s="2" t="s">
        <v>260</v>
      </c>
      <c r="D9" s="2" t="s">
        <v>261</v>
      </c>
      <c r="E9" s="2" t="s">
        <v>262</v>
      </c>
      <c r="F9" s="2">
        <v>2026</v>
      </c>
      <c r="G9" s="2" t="str">
        <f>"9791139729764"</f>
        <v>9791139729764</v>
      </c>
      <c r="H9" s="2" t="s">
        <v>263</v>
      </c>
    </row>
    <row r="10" spans="1:8" x14ac:dyDescent="0.3">
      <c r="A10" s="2">
        <v>8</v>
      </c>
      <c r="B10" s="2" t="s">
        <v>264</v>
      </c>
      <c r="C10" s="2" t="s">
        <v>265</v>
      </c>
      <c r="D10" s="2" t="s">
        <v>266</v>
      </c>
      <c r="E10" s="2" t="s">
        <v>267</v>
      </c>
      <c r="F10" s="2">
        <v>2026</v>
      </c>
      <c r="G10" s="2" t="str">
        <f>"9791124038413"</f>
        <v>9791124038413</v>
      </c>
      <c r="H10" s="2" t="s">
        <v>268</v>
      </c>
    </row>
    <row r="11" spans="1:8" x14ac:dyDescent="0.3">
      <c r="A11" s="2">
        <v>9</v>
      </c>
      <c r="B11" s="2" t="s">
        <v>269</v>
      </c>
      <c r="C11" s="2" t="s">
        <v>270</v>
      </c>
      <c r="D11" s="2" t="s">
        <v>271</v>
      </c>
      <c r="E11" s="2" t="s">
        <v>272</v>
      </c>
      <c r="F11" s="2">
        <v>2026</v>
      </c>
      <c r="G11" s="2" t="str">
        <f>"9791173579721"</f>
        <v>9791173579721</v>
      </c>
      <c r="H11" s="2" t="s">
        <v>273</v>
      </c>
    </row>
    <row r="12" spans="1:8" x14ac:dyDescent="0.3">
      <c r="A12" s="2">
        <v>10</v>
      </c>
      <c r="B12" s="2" t="s">
        <v>274</v>
      </c>
      <c r="C12" s="2" t="s">
        <v>275</v>
      </c>
      <c r="D12" s="2" t="s">
        <v>276</v>
      </c>
      <c r="E12" s="2" t="s">
        <v>277</v>
      </c>
      <c r="F12" s="2">
        <v>2026</v>
      </c>
      <c r="G12" s="2" t="str">
        <f>"9791198754097"</f>
        <v>9791198754097</v>
      </c>
      <c r="H12" s="2" t="s">
        <v>278</v>
      </c>
    </row>
    <row r="13" spans="1:8" x14ac:dyDescent="0.3">
      <c r="A13" s="2">
        <v>11</v>
      </c>
      <c r="B13" s="2" t="s">
        <v>279</v>
      </c>
      <c r="C13" s="2" t="s">
        <v>280</v>
      </c>
      <c r="D13" s="2" t="s">
        <v>281</v>
      </c>
      <c r="E13" s="2" t="s">
        <v>282</v>
      </c>
      <c r="F13" s="2">
        <v>2026</v>
      </c>
      <c r="G13" s="2" t="str">
        <f>"9791155819227"</f>
        <v>9791155819227</v>
      </c>
      <c r="H13" s="2" t="s">
        <v>283</v>
      </c>
    </row>
    <row r="14" spans="1:8" x14ac:dyDescent="0.3">
      <c r="A14" s="2">
        <v>12</v>
      </c>
      <c r="B14" s="2" t="s">
        <v>284</v>
      </c>
      <c r="C14" s="2" t="s">
        <v>285</v>
      </c>
      <c r="D14" s="2" t="s">
        <v>286</v>
      </c>
      <c r="E14" s="2" t="s">
        <v>287</v>
      </c>
      <c r="F14" s="2">
        <v>2026</v>
      </c>
      <c r="G14" s="2" t="str">
        <f>"9791193866498"</f>
        <v>9791193866498</v>
      </c>
      <c r="H14" s="2" t="s">
        <v>288</v>
      </c>
    </row>
    <row r="15" spans="1:8" x14ac:dyDescent="0.3">
      <c r="A15" s="2">
        <v>13</v>
      </c>
      <c r="B15" s="2" t="s">
        <v>289</v>
      </c>
      <c r="C15" s="2" t="s">
        <v>290</v>
      </c>
      <c r="D15" s="2" t="s">
        <v>291</v>
      </c>
      <c r="E15" s="2" t="s">
        <v>292</v>
      </c>
      <c r="F15" s="2">
        <v>2024</v>
      </c>
      <c r="G15" s="2" t="str">
        <f>"9788935704712"</f>
        <v>9788935704712</v>
      </c>
      <c r="H15" s="2" t="s">
        <v>293</v>
      </c>
    </row>
    <row r="16" spans="1:8" x14ac:dyDescent="0.3">
      <c r="A16" s="2">
        <v>14</v>
      </c>
      <c r="B16" s="2" t="s">
        <v>294</v>
      </c>
      <c r="C16" s="2" t="s">
        <v>295</v>
      </c>
      <c r="D16" s="2" t="s">
        <v>296</v>
      </c>
      <c r="E16" s="2" t="s">
        <v>13</v>
      </c>
      <c r="F16" s="2">
        <v>2026</v>
      </c>
      <c r="G16" s="2" t="str">
        <f>"9788901299709"</f>
        <v>9788901299709</v>
      </c>
      <c r="H16" s="2" t="s">
        <v>297</v>
      </c>
    </row>
    <row r="17" spans="1:8" x14ac:dyDescent="0.3">
      <c r="A17" s="2">
        <v>15</v>
      </c>
      <c r="B17" s="2" t="s">
        <v>298</v>
      </c>
      <c r="C17" s="2" t="s">
        <v>299</v>
      </c>
      <c r="D17" s="2" t="s">
        <v>300</v>
      </c>
      <c r="E17" s="2" t="s">
        <v>301</v>
      </c>
      <c r="F17" s="2">
        <v>2026</v>
      </c>
      <c r="G17" s="2" t="str">
        <f>"9791193869413"</f>
        <v>9791193869413</v>
      </c>
      <c r="H17" s="2" t="s">
        <v>302</v>
      </c>
    </row>
    <row r="18" spans="1:8" x14ac:dyDescent="0.3">
      <c r="A18" s="2">
        <v>16</v>
      </c>
      <c r="B18" s="2" t="s">
        <v>303</v>
      </c>
      <c r="C18" s="2" t="s">
        <v>304</v>
      </c>
      <c r="D18" s="2" t="s">
        <v>305</v>
      </c>
      <c r="E18" s="2" t="s">
        <v>306</v>
      </c>
      <c r="F18" s="2">
        <v>2026</v>
      </c>
      <c r="G18" s="2" t="str">
        <f>"9791190917285"</f>
        <v>9791190917285</v>
      </c>
      <c r="H18" s="2" t="s">
        <v>307</v>
      </c>
    </row>
    <row r="19" spans="1:8" x14ac:dyDescent="0.3">
      <c r="A19" s="2">
        <v>17</v>
      </c>
      <c r="B19" s="2" t="s">
        <v>308</v>
      </c>
      <c r="C19" s="2" t="s">
        <v>309</v>
      </c>
      <c r="D19" s="2" t="s">
        <v>310</v>
      </c>
      <c r="E19" s="2" t="s">
        <v>311</v>
      </c>
      <c r="F19" s="2">
        <v>2026</v>
      </c>
      <c r="G19" s="2" t="str">
        <f>"9791194508816"</f>
        <v>9791194508816</v>
      </c>
      <c r="H19" s="2" t="s">
        <v>312</v>
      </c>
    </row>
    <row r="20" spans="1:8" x14ac:dyDescent="0.3">
      <c r="A20" s="2">
        <v>18</v>
      </c>
      <c r="B20" s="2" t="s">
        <v>313</v>
      </c>
      <c r="C20" s="2" t="s">
        <v>314</v>
      </c>
      <c r="D20" s="2" t="s">
        <v>315</v>
      </c>
      <c r="E20" s="2" t="s">
        <v>316</v>
      </c>
      <c r="F20" s="2">
        <v>2026</v>
      </c>
      <c r="G20" s="2" t="str">
        <f>"9791193904756"</f>
        <v>9791193904756</v>
      </c>
      <c r="H20" s="2" t="s">
        <v>317</v>
      </c>
    </row>
    <row r="21" spans="1:8" x14ac:dyDescent="0.3">
      <c r="A21" s="2">
        <v>19</v>
      </c>
      <c r="B21" s="2" t="s">
        <v>318</v>
      </c>
      <c r="C21" s="2" t="s">
        <v>319</v>
      </c>
      <c r="D21" s="2" t="s">
        <v>320</v>
      </c>
      <c r="E21" s="2" t="s">
        <v>301</v>
      </c>
      <c r="F21" s="2">
        <v>2026</v>
      </c>
      <c r="G21" s="2" t="str">
        <f>"9791193869437"</f>
        <v>9791193869437</v>
      </c>
      <c r="H21" s="2" t="s">
        <v>321</v>
      </c>
    </row>
    <row r="22" spans="1:8" x14ac:dyDescent="0.3">
      <c r="A22" s="2">
        <v>20</v>
      </c>
      <c r="B22" s="2" t="s">
        <v>322</v>
      </c>
      <c r="C22" s="2" t="s">
        <v>323</v>
      </c>
      <c r="D22" s="2" t="s">
        <v>324</v>
      </c>
      <c r="E22" s="2" t="s">
        <v>325</v>
      </c>
      <c r="F22" s="2">
        <v>2026</v>
      </c>
      <c r="G22" s="2" t="str">
        <f>"9791193282663"</f>
        <v>9791193282663</v>
      </c>
      <c r="H22" s="2" t="s">
        <v>326</v>
      </c>
    </row>
    <row r="23" spans="1:8" x14ac:dyDescent="0.3">
      <c r="A23" s="2">
        <v>21</v>
      </c>
      <c r="B23" s="2" t="s">
        <v>327</v>
      </c>
      <c r="C23" s="2" t="s">
        <v>328</v>
      </c>
      <c r="D23" s="2" t="s">
        <v>329</v>
      </c>
      <c r="E23" s="2" t="s">
        <v>330</v>
      </c>
      <c r="F23" s="2">
        <v>2026</v>
      </c>
      <c r="G23" s="2" t="str">
        <f>"9791157848768"</f>
        <v>9791157848768</v>
      </c>
      <c r="H23" s="2" t="s">
        <v>331</v>
      </c>
    </row>
    <row r="24" spans="1:8" x14ac:dyDescent="0.3">
      <c r="A24" s="2">
        <v>22</v>
      </c>
      <c r="B24" s="2" t="s">
        <v>332</v>
      </c>
      <c r="C24" s="2" t="s">
        <v>333</v>
      </c>
      <c r="D24" s="2" t="s">
        <v>334</v>
      </c>
      <c r="E24" s="2" t="s">
        <v>335</v>
      </c>
      <c r="F24" s="2">
        <v>2026</v>
      </c>
      <c r="G24" s="2" t="str">
        <f>"9791124272336"</f>
        <v>9791124272336</v>
      </c>
      <c r="H24" s="2" t="s">
        <v>336</v>
      </c>
    </row>
    <row r="25" spans="1:8" x14ac:dyDescent="0.3">
      <c r="A25" s="2">
        <v>23</v>
      </c>
      <c r="B25" s="2" t="s">
        <v>337</v>
      </c>
      <c r="C25" s="2" t="s">
        <v>338</v>
      </c>
      <c r="D25" s="2" t="s">
        <v>339</v>
      </c>
      <c r="E25" s="2" t="s">
        <v>15</v>
      </c>
      <c r="F25" s="2">
        <v>2026</v>
      </c>
      <c r="G25" s="2" t="str">
        <f>"9791140718368"</f>
        <v>9791140718368</v>
      </c>
      <c r="H25" s="2" t="s">
        <v>340</v>
      </c>
    </row>
    <row r="26" spans="1:8" x14ac:dyDescent="0.3">
      <c r="A26" s="2">
        <v>24</v>
      </c>
      <c r="B26" s="2" t="s">
        <v>341</v>
      </c>
      <c r="C26" s="2" t="s">
        <v>342</v>
      </c>
      <c r="D26" s="2" t="s">
        <v>343</v>
      </c>
      <c r="E26" s="2" t="s">
        <v>15</v>
      </c>
      <c r="F26" s="2">
        <v>2026</v>
      </c>
      <c r="G26" s="2" t="str">
        <f>"9791140718481"</f>
        <v>9791140718481</v>
      </c>
      <c r="H26" s="2" t="s">
        <v>344</v>
      </c>
    </row>
    <row r="27" spans="1:8" x14ac:dyDescent="0.3">
      <c r="A27" s="2">
        <v>25</v>
      </c>
      <c r="B27" s="2" t="s">
        <v>345</v>
      </c>
      <c r="C27" s="2" t="s">
        <v>346</v>
      </c>
      <c r="D27" s="2" t="s">
        <v>347</v>
      </c>
      <c r="E27" s="2" t="s">
        <v>348</v>
      </c>
      <c r="F27" s="2">
        <v>2026</v>
      </c>
      <c r="G27" s="2" t="str">
        <f>"9788977468597"</f>
        <v>9788977468597</v>
      </c>
      <c r="H27" s="2" t="s">
        <v>349</v>
      </c>
    </row>
    <row r="28" spans="1:8" x14ac:dyDescent="0.3">
      <c r="A28" s="2">
        <v>26</v>
      </c>
      <c r="B28" s="2" t="s">
        <v>350</v>
      </c>
      <c r="C28" s="2" t="s">
        <v>351</v>
      </c>
      <c r="D28" s="2" t="s">
        <v>352</v>
      </c>
      <c r="E28" s="2" t="s">
        <v>353</v>
      </c>
      <c r="F28" s="2">
        <v>2026</v>
      </c>
      <c r="G28" s="2" t="str">
        <f>"9791199811041"</f>
        <v>9791199811041</v>
      </c>
      <c r="H28" s="2" t="s">
        <v>354</v>
      </c>
    </row>
    <row r="29" spans="1:8" x14ac:dyDescent="0.3">
      <c r="A29" s="2">
        <v>27</v>
      </c>
      <c r="B29" s="2" t="s">
        <v>355</v>
      </c>
      <c r="C29" s="2" t="s">
        <v>356</v>
      </c>
      <c r="D29" s="2" t="s">
        <v>357</v>
      </c>
      <c r="E29" s="2" t="s">
        <v>358</v>
      </c>
      <c r="F29" s="2">
        <v>2026</v>
      </c>
      <c r="G29" s="2" t="str">
        <f>"9791167141422"</f>
        <v>9791167141422</v>
      </c>
      <c r="H29" s="2" t="s">
        <v>359</v>
      </c>
    </row>
    <row r="30" spans="1:8" x14ac:dyDescent="0.3">
      <c r="A30" s="2">
        <v>28</v>
      </c>
      <c r="B30" s="2" t="s">
        <v>360</v>
      </c>
      <c r="C30" s="2" t="s">
        <v>361</v>
      </c>
      <c r="D30" s="2" t="s">
        <v>362</v>
      </c>
      <c r="E30" s="2" t="s">
        <v>363</v>
      </c>
      <c r="F30" s="2">
        <v>2026</v>
      </c>
      <c r="G30" s="2" t="str">
        <f>"9791173325878"</f>
        <v>9791173325878</v>
      </c>
      <c r="H30" s="2" t="s">
        <v>364</v>
      </c>
    </row>
    <row r="31" spans="1:8" x14ac:dyDescent="0.3">
      <c r="A31" s="2">
        <v>29</v>
      </c>
      <c r="B31" s="2" t="s">
        <v>365</v>
      </c>
      <c r="C31" s="2" t="s">
        <v>366</v>
      </c>
      <c r="D31" s="2" t="s">
        <v>367</v>
      </c>
      <c r="E31" s="2" t="s">
        <v>6</v>
      </c>
      <c r="F31" s="2">
        <v>2026</v>
      </c>
      <c r="G31" s="2" t="str">
        <f>"9791175910409"</f>
        <v>9791175910409</v>
      </c>
      <c r="H31" s="2" t="s">
        <v>368</v>
      </c>
    </row>
    <row r="32" spans="1:8" x14ac:dyDescent="0.3">
      <c r="A32" s="2">
        <v>30</v>
      </c>
      <c r="B32" s="2" t="s">
        <v>369</v>
      </c>
      <c r="C32" s="2" t="s">
        <v>370</v>
      </c>
      <c r="D32" s="2" t="s">
        <v>371</v>
      </c>
      <c r="E32" s="2" t="s">
        <v>372</v>
      </c>
      <c r="F32" s="2">
        <v>2026</v>
      </c>
      <c r="G32" s="2" t="str">
        <f>"9791199322837"</f>
        <v>9791199322837</v>
      </c>
      <c r="H32" s="2" t="s">
        <v>373</v>
      </c>
    </row>
    <row r="33" spans="1:8" x14ac:dyDescent="0.3">
      <c r="A33" s="2">
        <v>31</v>
      </c>
      <c r="B33" s="2" t="s">
        <v>374</v>
      </c>
      <c r="C33" s="2" t="s">
        <v>375</v>
      </c>
      <c r="D33" s="2" t="s">
        <v>376</v>
      </c>
      <c r="E33" s="2" t="s">
        <v>377</v>
      </c>
      <c r="F33" s="2">
        <v>2026</v>
      </c>
      <c r="G33" s="2" t="str">
        <f>"9791164053605"</f>
        <v>9791164053605</v>
      </c>
      <c r="H33" s="2" t="s">
        <v>378</v>
      </c>
    </row>
    <row r="34" spans="1:8" x14ac:dyDescent="0.3">
      <c r="A34" s="2">
        <v>32</v>
      </c>
      <c r="B34" s="2" t="s">
        <v>379</v>
      </c>
      <c r="C34" s="2" t="s">
        <v>380</v>
      </c>
      <c r="D34" s="2" t="s">
        <v>381</v>
      </c>
      <c r="E34" s="2" t="s">
        <v>382</v>
      </c>
      <c r="F34" s="2">
        <v>2026</v>
      </c>
      <c r="G34" s="2" t="str">
        <f>"9791194832492"</f>
        <v>9791194832492</v>
      </c>
      <c r="H34" s="2" t="s">
        <v>383</v>
      </c>
    </row>
    <row r="35" spans="1:8" x14ac:dyDescent="0.3">
      <c r="A35" s="2">
        <v>33</v>
      </c>
      <c r="B35" s="2" t="s">
        <v>384</v>
      </c>
      <c r="C35" s="2" t="s">
        <v>385</v>
      </c>
      <c r="D35" s="2" t="s">
        <v>386</v>
      </c>
      <c r="E35" s="2" t="s">
        <v>13</v>
      </c>
      <c r="F35" s="2">
        <v>2026</v>
      </c>
      <c r="G35" s="2" t="str">
        <f>"9788901299778"</f>
        <v>9788901299778</v>
      </c>
      <c r="H35" s="2" t="s">
        <v>387</v>
      </c>
    </row>
    <row r="36" spans="1:8" x14ac:dyDescent="0.3">
      <c r="A36" s="2">
        <v>34</v>
      </c>
      <c r="B36" s="2" t="s">
        <v>388</v>
      </c>
      <c r="C36" s="2" t="s">
        <v>389</v>
      </c>
      <c r="D36" s="2" t="s">
        <v>390</v>
      </c>
      <c r="E36" s="2" t="s">
        <v>391</v>
      </c>
      <c r="F36" s="2">
        <v>2025</v>
      </c>
      <c r="G36" s="2" t="str">
        <f>"9791168623149"</f>
        <v>9791168623149</v>
      </c>
      <c r="H36" s="2" t="s">
        <v>392</v>
      </c>
    </row>
    <row r="37" spans="1:8" x14ac:dyDescent="0.3">
      <c r="A37" s="2">
        <v>35</v>
      </c>
      <c r="B37" s="2" t="s">
        <v>393</v>
      </c>
      <c r="C37" s="2" t="s">
        <v>394</v>
      </c>
      <c r="D37" s="2" t="s">
        <v>395</v>
      </c>
      <c r="E37" s="2" t="s">
        <v>396</v>
      </c>
      <c r="F37" s="2">
        <v>2026</v>
      </c>
      <c r="G37" s="2" t="str">
        <f>"9791199629714"</f>
        <v>9791199629714</v>
      </c>
      <c r="H37" s="2" t="s">
        <v>397</v>
      </c>
    </row>
    <row r="38" spans="1:8" x14ac:dyDescent="0.3">
      <c r="A38" s="2">
        <v>36</v>
      </c>
      <c r="B38" s="2" t="s">
        <v>398</v>
      </c>
      <c r="C38" s="2" t="s">
        <v>399</v>
      </c>
      <c r="D38" s="2" t="s">
        <v>400</v>
      </c>
      <c r="E38" s="2" t="s">
        <v>401</v>
      </c>
      <c r="F38" s="2">
        <v>2026</v>
      </c>
      <c r="G38" s="2" t="str">
        <f>"9791194793649"</f>
        <v>9791194793649</v>
      </c>
      <c r="H38" s="2" t="s">
        <v>402</v>
      </c>
    </row>
    <row r="39" spans="1:8" x14ac:dyDescent="0.3">
      <c r="A39" s="2">
        <v>37</v>
      </c>
      <c r="B39" s="2" t="s">
        <v>403</v>
      </c>
      <c r="C39" s="2" t="s">
        <v>404</v>
      </c>
      <c r="D39" s="2" t="s">
        <v>405</v>
      </c>
      <c r="E39" s="2" t="s">
        <v>406</v>
      </c>
      <c r="F39" s="2">
        <v>2026</v>
      </c>
      <c r="G39" s="2" t="str">
        <f>"9791169780780"</f>
        <v>9791169780780</v>
      </c>
      <c r="H39" s="2" t="s">
        <v>407</v>
      </c>
    </row>
    <row r="40" spans="1:8" x14ac:dyDescent="0.3">
      <c r="A40" s="2">
        <v>38</v>
      </c>
      <c r="B40" s="2" t="s">
        <v>408</v>
      </c>
      <c r="C40" s="2" t="s">
        <v>409</v>
      </c>
      <c r="D40" s="2" t="s">
        <v>410</v>
      </c>
      <c r="E40" s="2" t="s">
        <v>411</v>
      </c>
      <c r="F40" s="2">
        <v>2026</v>
      </c>
      <c r="G40" s="2" t="str">
        <f>"9791198404435"</f>
        <v>9791198404435</v>
      </c>
      <c r="H40" s="2" t="s">
        <v>412</v>
      </c>
    </row>
    <row r="41" spans="1:8" x14ac:dyDescent="0.3">
      <c r="A41" s="2">
        <v>39</v>
      </c>
      <c r="B41" s="2" t="s">
        <v>413</v>
      </c>
      <c r="C41" s="2" t="s">
        <v>414</v>
      </c>
      <c r="D41" s="2" t="s">
        <v>415</v>
      </c>
      <c r="E41" s="2" t="s">
        <v>416</v>
      </c>
      <c r="F41" s="2">
        <v>2026</v>
      </c>
      <c r="G41" s="2" t="str">
        <f>"9791162544730"</f>
        <v>9791162544730</v>
      </c>
      <c r="H41" s="2" t="s">
        <v>417</v>
      </c>
    </row>
    <row r="42" spans="1:8" x14ac:dyDescent="0.3">
      <c r="A42" s="2">
        <v>40</v>
      </c>
      <c r="B42" s="2" t="s">
        <v>418</v>
      </c>
      <c r="C42" s="2" t="s">
        <v>419</v>
      </c>
      <c r="D42" s="2" t="s">
        <v>420</v>
      </c>
      <c r="E42" s="2" t="s">
        <v>421</v>
      </c>
      <c r="F42" s="2">
        <v>2024</v>
      </c>
      <c r="G42" s="2" t="str">
        <f>"9791171311149"</f>
        <v>9791171311149</v>
      </c>
      <c r="H42" s="2" t="s">
        <v>422</v>
      </c>
    </row>
    <row r="43" spans="1:8" x14ac:dyDescent="0.3">
      <c r="A43" s="2">
        <v>41</v>
      </c>
      <c r="B43" s="2" t="s">
        <v>423</v>
      </c>
      <c r="C43" s="2" t="s">
        <v>424</v>
      </c>
      <c r="D43" s="2" t="s">
        <v>425</v>
      </c>
      <c r="E43" s="2" t="s">
        <v>426</v>
      </c>
      <c r="F43" s="2">
        <v>2023</v>
      </c>
      <c r="G43" s="2" t="str">
        <f>"9791163169758"</f>
        <v>9791163169758</v>
      </c>
      <c r="H43" s="2" t="s">
        <v>427</v>
      </c>
    </row>
    <row r="44" spans="1:8" x14ac:dyDescent="0.3">
      <c r="A44" s="2">
        <v>42</v>
      </c>
      <c r="B44" s="2" t="s">
        <v>428</v>
      </c>
      <c r="C44" s="2" t="s">
        <v>429</v>
      </c>
      <c r="D44" s="2" t="s">
        <v>430</v>
      </c>
      <c r="E44" s="2" t="s">
        <v>431</v>
      </c>
      <c r="F44" s="2">
        <v>2026</v>
      </c>
      <c r="G44" s="2" t="str">
        <f>"9788960909878"</f>
        <v>9788960909878</v>
      </c>
      <c r="H44" s="2" t="s">
        <v>432</v>
      </c>
    </row>
    <row r="45" spans="1:8" x14ac:dyDescent="0.3">
      <c r="A45" s="2">
        <v>43</v>
      </c>
      <c r="B45" s="2" t="s">
        <v>433</v>
      </c>
      <c r="C45" s="2" t="s">
        <v>434</v>
      </c>
      <c r="D45" s="2" t="s">
        <v>435</v>
      </c>
      <c r="E45" s="2" t="s">
        <v>436</v>
      </c>
      <c r="F45" s="2">
        <v>2026</v>
      </c>
      <c r="G45" s="2" t="str">
        <f>"9791167903433"</f>
        <v>9791167903433</v>
      </c>
      <c r="H45" s="2" t="s">
        <v>437</v>
      </c>
    </row>
    <row r="46" spans="1:8" x14ac:dyDescent="0.3">
      <c r="A46" s="2">
        <v>44</v>
      </c>
      <c r="B46" s="2" t="s">
        <v>438</v>
      </c>
      <c r="C46" s="2" t="s">
        <v>439</v>
      </c>
      <c r="D46" s="2" t="s">
        <v>440</v>
      </c>
      <c r="E46" s="2" t="s">
        <v>426</v>
      </c>
      <c r="F46" s="2">
        <v>2024</v>
      </c>
      <c r="G46" s="2" t="str">
        <f>"9791163165675"</f>
        <v>9791163165675</v>
      </c>
      <c r="H46" s="2" t="s">
        <v>441</v>
      </c>
    </row>
    <row r="47" spans="1:8" x14ac:dyDescent="0.3">
      <c r="A47" s="2">
        <v>45</v>
      </c>
      <c r="B47" s="2" t="s">
        <v>442</v>
      </c>
      <c r="C47" s="2" t="s">
        <v>443</v>
      </c>
      <c r="D47" s="2" t="s">
        <v>444</v>
      </c>
      <c r="E47" s="2" t="s">
        <v>54</v>
      </c>
      <c r="F47" s="2">
        <v>2026</v>
      </c>
      <c r="G47" s="2" t="str">
        <f>"9791167553799"</f>
        <v>9791167553799</v>
      </c>
      <c r="H47" s="2" t="s">
        <v>445</v>
      </c>
    </row>
    <row r="48" spans="1:8" x14ac:dyDescent="0.3">
      <c r="A48" s="2">
        <v>46</v>
      </c>
      <c r="B48" s="2" t="s">
        <v>446</v>
      </c>
      <c r="C48" s="2" t="s">
        <v>447</v>
      </c>
      <c r="D48" s="2" t="s">
        <v>448</v>
      </c>
      <c r="E48" s="2" t="s">
        <v>7</v>
      </c>
      <c r="F48" s="2">
        <v>2025</v>
      </c>
      <c r="G48" s="2" t="str">
        <f>"9791141602772"</f>
        <v>9791141602772</v>
      </c>
      <c r="H48" s="2" t="s">
        <v>449</v>
      </c>
    </row>
    <row r="49" spans="1:8" x14ac:dyDescent="0.3">
      <c r="A49" s="2">
        <v>47</v>
      </c>
      <c r="B49" s="2" t="s">
        <v>450</v>
      </c>
      <c r="C49" s="2" t="s">
        <v>451</v>
      </c>
      <c r="D49" s="2" t="s">
        <v>452</v>
      </c>
      <c r="E49" s="2" t="s">
        <v>95</v>
      </c>
      <c r="F49" s="2">
        <v>2026</v>
      </c>
      <c r="G49" s="2" t="str">
        <f>"9791172546267"</f>
        <v>9791172546267</v>
      </c>
      <c r="H49" s="2" t="s">
        <v>453</v>
      </c>
    </row>
    <row r="50" spans="1:8" x14ac:dyDescent="0.3">
      <c r="A50" s="2">
        <v>48</v>
      </c>
      <c r="B50" s="2" t="s">
        <v>454</v>
      </c>
      <c r="C50" s="2" t="s">
        <v>455</v>
      </c>
      <c r="D50" s="2" t="s">
        <v>456</v>
      </c>
      <c r="E50" s="2" t="s">
        <v>457</v>
      </c>
      <c r="F50" s="2">
        <v>2026</v>
      </c>
      <c r="G50" s="2" t="str">
        <f>"9791168343801"</f>
        <v>9791168343801</v>
      </c>
      <c r="H50" s="2" t="s">
        <v>458</v>
      </c>
    </row>
    <row r="51" spans="1:8" x14ac:dyDescent="0.3">
      <c r="A51" s="2">
        <v>49</v>
      </c>
      <c r="B51" s="2" t="s">
        <v>459</v>
      </c>
      <c r="C51" s="2" t="s">
        <v>460</v>
      </c>
      <c r="D51" s="2" t="s">
        <v>461</v>
      </c>
      <c r="E51" s="2" t="s">
        <v>14</v>
      </c>
      <c r="F51" s="2">
        <v>2024</v>
      </c>
      <c r="G51" s="2" t="str">
        <f>"9788983949868"</f>
        <v>9788983949868</v>
      </c>
      <c r="H51" s="2" t="s">
        <v>462</v>
      </c>
    </row>
    <row r="52" spans="1:8" x14ac:dyDescent="0.3">
      <c r="A52" s="2">
        <v>50</v>
      </c>
      <c r="B52" s="2" t="s">
        <v>463</v>
      </c>
      <c r="C52" s="2" t="s">
        <v>464</v>
      </c>
      <c r="D52" s="2" t="s">
        <v>465</v>
      </c>
      <c r="E52" s="2" t="s">
        <v>7</v>
      </c>
      <c r="F52" s="2">
        <v>2026</v>
      </c>
      <c r="G52" s="2" t="str">
        <f>"9791141603373"</f>
        <v>9791141603373</v>
      </c>
      <c r="H52" s="2" t="s">
        <v>466</v>
      </c>
    </row>
    <row r="53" spans="1:8" x14ac:dyDescent="0.3">
      <c r="A53" s="2">
        <v>51</v>
      </c>
      <c r="B53" s="2" t="s">
        <v>467</v>
      </c>
      <c r="C53" s="2" t="s">
        <v>468</v>
      </c>
      <c r="D53" s="2" t="s">
        <v>469</v>
      </c>
      <c r="E53" s="2" t="s">
        <v>470</v>
      </c>
      <c r="F53" s="2">
        <v>2024</v>
      </c>
      <c r="G53" s="2" t="str">
        <f>"9791158489779"</f>
        <v>9791158489779</v>
      </c>
      <c r="H53" s="2" t="s">
        <v>471</v>
      </c>
    </row>
    <row r="54" spans="1:8" x14ac:dyDescent="0.3">
      <c r="A54" s="2">
        <v>52</v>
      </c>
      <c r="B54" s="2" t="s">
        <v>472</v>
      </c>
      <c r="C54" s="2" t="s">
        <v>473</v>
      </c>
      <c r="D54" s="2" t="s">
        <v>469</v>
      </c>
      <c r="E54" s="2" t="s">
        <v>470</v>
      </c>
      <c r="F54" s="2">
        <v>2024</v>
      </c>
      <c r="G54" s="2" t="str">
        <f>"9791158489786"</f>
        <v>9791158489786</v>
      </c>
      <c r="H54" s="2" t="s">
        <v>474</v>
      </c>
    </row>
    <row r="55" spans="1:8" x14ac:dyDescent="0.3">
      <c r="A55" s="2">
        <v>53</v>
      </c>
      <c r="B55" s="2" t="s">
        <v>475</v>
      </c>
      <c r="C55" s="2" t="s">
        <v>476</v>
      </c>
      <c r="D55" s="2" t="s">
        <v>469</v>
      </c>
      <c r="E55" s="2" t="s">
        <v>470</v>
      </c>
      <c r="F55" s="2">
        <v>2024</v>
      </c>
      <c r="G55" s="2" t="str">
        <f>"9791158489793"</f>
        <v>9791158489793</v>
      </c>
      <c r="H55" s="2" t="s">
        <v>477</v>
      </c>
    </row>
    <row r="56" spans="1:8" x14ac:dyDescent="0.3">
      <c r="A56" s="2">
        <v>54</v>
      </c>
      <c r="B56" s="2" t="s">
        <v>478</v>
      </c>
      <c r="C56" s="2" t="s">
        <v>479</v>
      </c>
      <c r="D56" s="2" t="s">
        <v>480</v>
      </c>
      <c r="E56" s="2" t="s">
        <v>481</v>
      </c>
      <c r="F56" s="2">
        <v>2025</v>
      </c>
      <c r="G56" s="2" t="str">
        <f>"9791142334290"</f>
        <v>9791142334290</v>
      </c>
      <c r="H56" s="2" t="s">
        <v>482</v>
      </c>
    </row>
    <row r="57" spans="1:8" x14ac:dyDescent="0.3">
      <c r="A57" s="2">
        <v>55</v>
      </c>
      <c r="B57" s="2" t="s">
        <v>483</v>
      </c>
      <c r="C57" s="2" t="s">
        <v>484</v>
      </c>
      <c r="D57" s="2" t="s">
        <v>480</v>
      </c>
      <c r="E57" s="2" t="s">
        <v>485</v>
      </c>
      <c r="F57" s="2">
        <v>2025</v>
      </c>
      <c r="G57" s="2" t="str">
        <f>"9791142334306"</f>
        <v>9791142334306</v>
      </c>
      <c r="H57" s="2" t="s">
        <v>486</v>
      </c>
    </row>
    <row r="58" spans="1:8" x14ac:dyDescent="0.3">
      <c r="A58" s="2">
        <v>56</v>
      </c>
      <c r="B58" s="2" t="s">
        <v>487</v>
      </c>
      <c r="C58" s="2" t="s">
        <v>488</v>
      </c>
      <c r="D58" s="2" t="s">
        <v>489</v>
      </c>
      <c r="E58" s="2" t="s">
        <v>490</v>
      </c>
      <c r="F58" s="2">
        <v>2026</v>
      </c>
      <c r="G58" s="2" t="str">
        <f>"9791192025285"</f>
        <v>9791192025285</v>
      </c>
      <c r="H58" s="2" t="s">
        <v>491</v>
      </c>
    </row>
    <row r="59" spans="1:8" x14ac:dyDescent="0.3">
      <c r="A59" s="2">
        <v>57</v>
      </c>
      <c r="B59" s="2" t="s">
        <v>492</v>
      </c>
      <c r="C59" s="2" t="s">
        <v>493</v>
      </c>
      <c r="D59" s="2" t="s">
        <v>494</v>
      </c>
      <c r="E59" s="2" t="s">
        <v>495</v>
      </c>
      <c r="F59" s="2">
        <v>2025</v>
      </c>
      <c r="G59" s="2" t="str">
        <f>"9791199357303"</f>
        <v>9791199357303</v>
      </c>
      <c r="H59" s="2" t="s">
        <v>496</v>
      </c>
    </row>
    <row r="60" spans="1:8" x14ac:dyDescent="0.3">
      <c r="A60" s="2">
        <v>58</v>
      </c>
      <c r="B60" s="2" t="s">
        <v>497</v>
      </c>
      <c r="C60" s="2" t="s">
        <v>498</v>
      </c>
      <c r="D60" s="2" t="s">
        <v>499</v>
      </c>
      <c r="E60" s="2" t="s">
        <v>500</v>
      </c>
      <c r="F60" s="2">
        <v>2025</v>
      </c>
      <c r="G60" s="2" t="str">
        <f>"9791194979104"</f>
        <v>9791194979104</v>
      </c>
      <c r="H60" s="2" t="s">
        <v>501</v>
      </c>
    </row>
    <row r="61" spans="1:8" x14ac:dyDescent="0.3">
      <c r="A61" s="2">
        <v>59</v>
      </c>
      <c r="B61" s="2" t="s">
        <v>502</v>
      </c>
      <c r="C61" s="2" t="s">
        <v>503</v>
      </c>
      <c r="D61" s="2" t="s">
        <v>504</v>
      </c>
      <c r="E61" s="2" t="s">
        <v>505</v>
      </c>
      <c r="F61" s="2">
        <v>2026</v>
      </c>
      <c r="G61" s="2" t="str">
        <f>"9791170965817"</f>
        <v>9791170965817</v>
      </c>
      <c r="H61" s="2" t="s">
        <v>506</v>
      </c>
    </row>
    <row r="62" spans="1:8" x14ac:dyDescent="0.3">
      <c r="A62" s="2">
        <v>60</v>
      </c>
      <c r="B62" s="2" t="s">
        <v>507</v>
      </c>
      <c r="C62" s="2" t="s">
        <v>508</v>
      </c>
      <c r="D62" s="2" t="s">
        <v>509</v>
      </c>
      <c r="E62" s="2" t="s">
        <v>16</v>
      </c>
      <c r="F62" s="2">
        <v>2026</v>
      </c>
      <c r="G62" s="2" t="str">
        <f>"9791193324967"</f>
        <v>9791193324967</v>
      </c>
      <c r="H62" s="2" t="s">
        <v>510</v>
      </c>
    </row>
    <row r="63" spans="1:8" x14ac:dyDescent="0.3">
      <c r="A63" s="2">
        <v>61</v>
      </c>
      <c r="B63" s="2" t="s">
        <v>511</v>
      </c>
      <c r="C63" s="2" t="s">
        <v>512</v>
      </c>
      <c r="D63" s="2" t="s">
        <v>513</v>
      </c>
      <c r="E63" s="2" t="s">
        <v>514</v>
      </c>
      <c r="F63" s="2">
        <v>2026</v>
      </c>
      <c r="G63" s="2" t="str">
        <f>"9791124038338"</f>
        <v>9791124038338</v>
      </c>
      <c r="H63" s="2" t="s">
        <v>515</v>
      </c>
    </row>
    <row r="64" spans="1:8" x14ac:dyDescent="0.3">
      <c r="A64" s="2">
        <v>62</v>
      </c>
      <c r="B64" s="2" t="s">
        <v>516</v>
      </c>
      <c r="C64" s="2" t="s">
        <v>517</v>
      </c>
      <c r="D64" s="2" t="s">
        <v>518</v>
      </c>
      <c r="E64" s="2" t="s">
        <v>519</v>
      </c>
      <c r="F64" s="2">
        <v>2025</v>
      </c>
      <c r="G64" s="2" t="str">
        <f>"9791175020146"</f>
        <v>9791175020146</v>
      </c>
      <c r="H64" s="2" t="s">
        <v>520</v>
      </c>
    </row>
    <row r="65" spans="1:8" x14ac:dyDescent="0.3">
      <c r="A65" s="2">
        <v>63</v>
      </c>
      <c r="B65" s="2" t="s">
        <v>521</v>
      </c>
      <c r="C65" s="2" t="s">
        <v>522</v>
      </c>
      <c r="D65" s="2" t="s">
        <v>523</v>
      </c>
      <c r="E65" s="2" t="s">
        <v>7</v>
      </c>
      <c r="F65" s="2">
        <v>2026</v>
      </c>
      <c r="G65" s="2" t="str">
        <f>"9791141615444"</f>
        <v>9791141615444</v>
      </c>
      <c r="H65" s="2" t="s">
        <v>524</v>
      </c>
    </row>
    <row r="66" spans="1:8" x14ac:dyDescent="0.3">
      <c r="A66" s="2">
        <v>64</v>
      </c>
      <c r="B66" s="2" t="s">
        <v>525</v>
      </c>
      <c r="C66" s="2" t="s">
        <v>526</v>
      </c>
      <c r="D66" s="2" t="s">
        <v>527</v>
      </c>
      <c r="E66" s="2" t="s">
        <v>528</v>
      </c>
      <c r="F66" s="2">
        <v>2025</v>
      </c>
      <c r="G66" s="2" t="str">
        <f>"9791190533591"</f>
        <v>9791190533591</v>
      </c>
      <c r="H66" s="2" t="s">
        <v>529</v>
      </c>
    </row>
    <row r="67" spans="1:8" x14ac:dyDescent="0.3">
      <c r="A67" s="2">
        <v>65</v>
      </c>
      <c r="B67" s="2" t="s">
        <v>530</v>
      </c>
      <c r="C67" s="2" t="s">
        <v>531</v>
      </c>
      <c r="D67" s="2" t="s">
        <v>532</v>
      </c>
      <c r="E67" s="2" t="s">
        <v>382</v>
      </c>
      <c r="F67" s="2">
        <v>2026</v>
      </c>
      <c r="G67" s="2" t="str">
        <f>"9791194832515"</f>
        <v>9791194832515</v>
      </c>
      <c r="H67" s="2" t="s">
        <v>533</v>
      </c>
    </row>
    <row r="68" spans="1:8" x14ac:dyDescent="0.3">
      <c r="A68" s="2">
        <v>66</v>
      </c>
      <c r="B68" s="2" t="s">
        <v>534</v>
      </c>
      <c r="C68" s="2" t="s">
        <v>535</v>
      </c>
      <c r="D68" s="2" t="s">
        <v>536</v>
      </c>
      <c r="E68" s="2" t="s">
        <v>537</v>
      </c>
      <c r="F68" s="2">
        <v>2026</v>
      </c>
      <c r="G68" s="2" t="str">
        <f>"9791193401675"</f>
        <v>9791193401675</v>
      </c>
      <c r="H68" s="2" t="s">
        <v>538</v>
      </c>
    </row>
    <row r="69" spans="1:8" x14ac:dyDescent="0.3">
      <c r="A69" s="2">
        <v>67</v>
      </c>
      <c r="B69" s="2" t="s">
        <v>539</v>
      </c>
      <c r="C69" s="2" t="s">
        <v>535</v>
      </c>
      <c r="D69" s="2" t="s">
        <v>536</v>
      </c>
      <c r="E69" s="2" t="s">
        <v>537</v>
      </c>
      <c r="F69" s="2">
        <v>2026</v>
      </c>
      <c r="G69" s="2" t="str">
        <f>"9791193401675"</f>
        <v>9791193401675</v>
      </c>
      <c r="H69" s="2" t="s">
        <v>538</v>
      </c>
    </row>
    <row r="70" spans="1:8" x14ac:dyDescent="0.3">
      <c r="A70" s="2">
        <v>68</v>
      </c>
      <c r="B70" s="2" t="s">
        <v>540</v>
      </c>
      <c r="C70" s="2" t="s">
        <v>541</v>
      </c>
      <c r="D70" s="2" t="s">
        <v>542</v>
      </c>
      <c r="E70" s="2" t="s">
        <v>543</v>
      </c>
      <c r="F70" s="2">
        <v>2026</v>
      </c>
      <c r="G70" s="2" t="str">
        <f>"9791124002117"</f>
        <v>9791124002117</v>
      </c>
      <c r="H70" s="2" t="s">
        <v>544</v>
      </c>
    </row>
    <row r="71" spans="1:8" x14ac:dyDescent="0.3">
      <c r="A71" s="2">
        <v>69</v>
      </c>
      <c r="B71" s="2" t="s">
        <v>545</v>
      </c>
      <c r="C71" s="2" t="s">
        <v>546</v>
      </c>
      <c r="D71" s="2" t="s">
        <v>547</v>
      </c>
      <c r="E71" s="2" t="s">
        <v>548</v>
      </c>
      <c r="F71" s="2">
        <v>2026</v>
      </c>
      <c r="G71" s="2" t="str">
        <f>"9791124128480"</f>
        <v>9791124128480</v>
      </c>
      <c r="H71" s="2" t="s">
        <v>549</v>
      </c>
    </row>
    <row r="72" spans="1:8" x14ac:dyDescent="0.3">
      <c r="A72" s="2">
        <v>70</v>
      </c>
      <c r="B72" s="2" t="s">
        <v>550</v>
      </c>
      <c r="C72" s="2" t="s">
        <v>551</v>
      </c>
      <c r="D72" s="2" t="s">
        <v>552</v>
      </c>
      <c r="E72" s="2" t="s">
        <v>553</v>
      </c>
      <c r="F72" s="2">
        <v>2026</v>
      </c>
      <c r="G72" s="2" t="str">
        <f>"9791156337720"</f>
        <v>9791156337720</v>
      </c>
      <c r="H72" s="2" t="s">
        <v>554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workbookViewId="0">
      <selection sqref="A1:H1"/>
    </sheetView>
  </sheetViews>
  <sheetFormatPr defaultRowHeight="16.5" x14ac:dyDescent="0.3"/>
  <cols>
    <col min="1" max="1" width="8.875" customWidth="1"/>
    <col min="2" max="2" width="15.875" customWidth="1"/>
    <col min="3" max="3" width="61.25" customWidth="1"/>
    <col min="4" max="4" width="29.875" customWidth="1"/>
    <col min="5" max="5" width="25.5" customWidth="1"/>
    <col min="6" max="6" width="12.75" customWidth="1"/>
    <col min="7" max="7" width="16.625" customWidth="1"/>
    <col min="8" max="8" width="23.875" customWidth="1"/>
  </cols>
  <sheetData>
    <row r="1" spans="1:8" ht="41.25" x14ac:dyDescent="0.3">
      <c r="A1" s="4" t="s">
        <v>20</v>
      </c>
      <c r="B1" s="4"/>
      <c r="C1" s="4"/>
      <c r="D1" s="4"/>
      <c r="E1" s="4"/>
      <c r="F1" s="4"/>
      <c r="G1" s="4"/>
      <c r="H1" s="4"/>
    </row>
    <row r="2" spans="1:8" x14ac:dyDescent="0.3">
      <c r="A2" s="3" t="s">
        <v>17</v>
      </c>
      <c r="B2" s="3" t="s">
        <v>21</v>
      </c>
      <c r="C2" s="3" t="s">
        <v>0</v>
      </c>
      <c r="D2" s="3" t="s">
        <v>1</v>
      </c>
      <c r="E2" s="3" t="s">
        <v>2</v>
      </c>
      <c r="F2" s="3" t="s">
        <v>3</v>
      </c>
      <c r="G2" s="3" t="s">
        <v>4</v>
      </c>
      <c r="H2" s="3" t="s">
        <v>18</v>
      </c>
    </row>
    <row r="3" spans="1:8" x14ac:dyDescent="0.3">
      <c r="A3" s="2">
        <v>1</v>
      </c>
      <c r="B3" s="2" t="s">
        <v>23</v>
      </c>
      <c r="C3" s="2" t="s">
        <v>24</v>
      </c>
      <c r="D3" s="2" t="s">
        <v>25</v>
      </c>
      <c r="E3" s="2" t="s">
        <v>26</v>
      </c>
      <c r="F3" s="2">
        <v>2026</v>
      </c>
      <c r="G3" s="2" t="str">
        <f>"9791168225879"</f>
        <v>9791168225879</v>
      </c>
      <c r="H3" s="2" t="s">
        <v>27</v>
      </c>
    </row>
    <row r="4" spans="1:8" x14ac:dyDescent="0.3">
      <c r="A4" s="2">
        <v>2</v>
      </c>
      <c r="B4" s="2" t="s">
        <v>28</v>
      </c>
      <c r="C4" s="2" t="s">
        <v>29</v>
      </c>
      <c r="D4" s="2" t="s">
        <v>30</v>
      </c>
      <c r="E4" s="2" t="s">
        <v>31</v>
      </c>
      <c r="F4" s="2">
        <v>2026</v>
      </c>
      <c r="G4" s="2" t="str">
        <f>"9791170186656"</f>
        <v>9791170186656</v>
      </c>
      <c r="H4" s="2" t="s">
        <v>32</v>
      </c>
    </row>
    <row r="5" spans="1:8" x14ac:dyDescent="0.3">
      <c r="A5" s="2">
        <v>3</v>
      </c>
      <c r="B5" s="2" t="s">
        <v>33</v>
      </c>
      <c r="C5" s="2" t="s">
        <v>34</v>
      </c>
      <c r="D5" s="2" t="s">
        <v>35</v>
      </c>
      <c r="E5" s="2" t="s">
        <v>36</v>
      </c>
      <c r="F5" s="2">
        <v>2026</v>
      </c>
      <c r="G5" s="2" t="str">
        <f>"9791171174843"</f>
        <v>9791171174843</v>
      </c>
      <c r="H5" s="2" t="s">
        <v>37</v>
      </c>
    </row>
    <row r="6" spans="1:8" x14ac:dyDescent="0.3">
      <c r="A6" s="2">
        <v>4</v>
      </c>
      <c r="B6" s="2" t="s">
        <v>38</v>
      </c>
      <c r="C6" s="2" t="s">
        <v>39</v>
      </c>
      <c r="D6" s="2" t="s">
        <v>35</v>
      </c>
      <c r="E6" s="2" t="s">
        <v>36</v>
      </c>
      <c r="F6" s="2">
        <v>2026</v>
      </c>
      <c r="G6" s="2" t="str">
        <f>"9791171174836"</f>
        <v>9791171174836</v>
      </c>
      <c r="H6" s="2" t="s">
        <v>40</v>
      </c>
    </row>
    <row r="7" spans="1:8" x14ac:dyDescent="0.3">
      <c r="A7" s="2">
        <v>5</v>
      </c>
      <c r="B7" s="2" t="s">
        <v>41</v>
      </c>
      <c r="C7" s="2" t="s">
        <v>42</v>
      </c>
      <c r="D7" s="2" t="s">
        <v>43</v>
      </c>
      <c r="E7" s="2" t="s">
        <v>44</v>
      </c>
      <c r="F7" s="2">
        <v>2025</v>
      </c>
      <c r="G7" s="2" t="str">
        <f>"9791130323473"</f>
        <v>9791130323473</v>
      </c>
      <c r="H7" s="2" t="s">
        <v>45</v>
      </c>
    </row>
    <row r="8" spans="1:8" x14ac:dyDescent="0.3">
      <c r="A8" s="2">
        <v>6</v>
      </c>
      <c r="B8" s="2" t="s">
        <v>46</v>
      </c>
      <c r="C8" s="2" t="s">
        <v>47</v>
      </c>
      <c r="D8" s="2" t="s">
        <v>48</v>
      </c>
      <c r="E8" s="2" t="s">
        <v>49</v>
      </c>
      <c r="F8" s="2">
        <v>2025</v>
      </c>
      <c r="G8" s="2" t="str">
        <f>"9791175487833"</f>
        <v>9791175487833</v>
      </c>
      <c r="H8" s="2" t="s">
        <v>50</v>
      </c>
    </row>
    <row r="9" spans="1:8" x14ac:dyDescent="0.3">
      <c r="A9" s="2">
        <v>7</v>
      </c>
      <c r="B9" s="2" t="s">
        <v>51</v>
      </c>
      <c r="C9" s="2" t="s">
        <v>52</v>
      </c>
      <c r="D9" s="2" t="s">
        <v>53</v>
      </c>
      <c r="E9" s="2" t="s">
        <v>54</v>
      </c>
      <c r="F9" s="2">
        <v>2025</v>
      </c>
      <c r="G9" s="2" t="str">
        <f>"9791167553256"</f>
        <v>9791167553256</v>
      </c>
      <c r="H9" s="2" t="s">
        <v>55</v>
      </c>
    </row>
    <row r="10" spans="1:8" x14ac:dyDescent="0.3">
      <c r="A10" s="2">
        <v>8</v>
      </c>
      <c r="B10" s="2" t="s">
        <v>56</v>
      </c>
      <c r="C10" s="2" t="s">
        <v>57</v>
      </c>
      <c r="D10" s="2" t="s">
        <v>58</v>
      </c>
      <c r="E10" s="2" t="s">
        <v>59</v>
      </c>
      <c r="F10" s="2">
        <v>2026</v>
      </c>
      <c r="G10" s="2" t="str">
        <f>"9791167742865"</f>
        <v>9791167742865</v>
      </c>
      <c r="H10" s="2" t="s">
        <v>60</v>
      </c>
    </row>
    <row r="11" spans="1:8" x14ac:dyDescent="0.3">
      <c r="A11" s="2">
        <v>9</v>
      </c>
      <c r="B11" s="2" t="s">
        <v>61</v>
      </c>
      <c r="C11" s="2" t="s">
        <v>62</v>
      </c>
      <c r="D11" s="2" t="s">
        <v>63</v>
      </c>
      <c r="E11" s="2" t="s">
        <v>64</v>
      </c>
      <c r="F11" s="2">
        <v>2026</v>
      </c>
      <c r="G11" s="2" t="str">
        <f>"9791189499921"</f>
        <v>9791189499921</v>
      </c>
      <c r="H11" s="2" t="s">
        <v>65</v>
      </c>
    </row>
    <row r="12" spans="1:8" x14ac:dyDescent="0.3">
      <c r="A12" s="2">
        <v>10</v>
      </c>
      <c r="B12" s="2" t="s">
        <v>66</v>
      </c>
      <c r="C12" s="2" t="s">
        <v>67</v>
      </c>
      <c r="D12" s="2" t="s">
        <v>68</v>
      </c>
      <c r="E12" s="2" t="s">
        <v>69</v>
      </c>
      <c r="F12" s="2">
        <v>2026</v>
      </c>
      <c r="G12" s="2" t="str">
        <f>"9791191163674"</f>
        <v>9791191163674</v>
      </c>
      <c r="H12" s="2" t="s">
        <v>70</v>
      </c>
    </row>
    <row r="13" spans="1:8" x14ac:dyDescent="0.3">
      <c r="A13" s="2">
        <v>11</v>
      </c>
      <c r="B13" s="2" t="s">
        <v>71</v>
      </c>
      <c r="C13" s="2" t="s">
        <v>72</v>
      </c>
      <c r="D13" s="2" t="s">
        <v>73</v>
      </c>
      <c r="E13" s="2" t="s">
        <v>5</v>
      </c>
      <c r="F13" s="2">
        <v>2026</v>
      </c>
      <c r="G13" s="2" t="str">
        <f>"9791194616764"</f>
        <v>9791194616764</v>
      </c>
      <c r="H13" s="2" t="s">
        <v>74</v>
      </c>
    </row>
    <row r="14" spans="1:8" x14ac:dyDescent="0.3">
      <c r="A14" s="2">
        <v>12</v>
      </c>
      <c r="B14" s="2" t="s">
        <v>75</v>
      </c>
      <c r="C14" s="2" t="s">
        <v>76</v>
      </c>
      <c r="D14" s="2" t="s">
        <v>77</v>
      </c>
      <c r="E14" s="2" t="s">
        <v>49</v>
      </c>
      <c r="F14" s="2">
        <v>2026</v>
      </c>
      <c r="G14" s="2" t="str">
        <f>"9791175487840"</f>
        <v>9791175487840</v>
      </c>
      <c r="H14" s="2" t="s">
        <v>78</v>
      </c>
    </row>
    <row r="15" spans="1:8" x14ac:dyDescent="0.3">
      <c r="A15" s="2">
        <v>13</v>
      </c>
      <c r="B15" s="2" t="s">
        <v>79</v>
      </c>
      <c r="C15" s="2" t="s">
        <v>80</v>
      </c>
      <c r="D15" s="2" t="s">
        <v>81</v>
      </c>
      <c r="E15" s="2" t="s">
        <v>82</v>
      </c>
      <c r="F15" s="2">
        <v>2026</v>
      </c>
      <c r="G15" s="2" t="str">
        <f>"9791124156049"</f>
        <v>9791124156049</v>
      </c>
      <c r="H15" s="2" t="s">
        <v>83</v>
      </c>
    </row>
    <row r="16" spans="1:8" x14ac:dyDescent="0.3">
      <c r="A16" s="2">
        <v>14</v>
      </c>
      <c r="B16" s="2" t="s">
        <v>84</v>
      </c>
      <c r="C16" s="2" t="s">
        <v>85</v>
      </c>
      <c r="D16" s="2" t="s">
        <v>86</v>
      </c>
      <c r="E16" s="2" t="s">
        <v>10</v>
      </c>
      <c r="F16" s="2">
        <v>2026</v>
      </c>
      <c r="G16" s="2" t="str">
        <f>"9788936443535"</f>
        <v>9788936443535</v>
      </c>
      <c r="H16" s="2" t="s">
        <v>87</v>
      </c>
    </row>
    <row r="17" spans="1:8" x14ac:dyDescent="0.3">
      <c r="A17" s="2">
        <v>15</v>
      </c>
      <c r="B17" s="2" t="s">
        <v>88</v>
      </c>
      <c r="C17" s="2" t="s">
        <v>89</v>
      </c>
      <c r="D17" s="2" t="s">
        <v>90</v>
      </c>
      <c r="E17" s="2" t="s">
        <v>36</v>
      </c>
      <c r="F17" s="2">
        <v>2026</v>
      </c>
      <c r="G17" s="2" t="str">
        <f>"9791173575181"</f>
        <v>9791173575181</v>
      </c>
      <c r="H17" s="2" t="s">
        <v>91</v>
      </c>
    </row>
    <row r="18" spans="1:8" x14ac:dyDescent="0.3">
      <c r="A18" s="2">
        <v>16</v>
      </c>
      <c r="B18" s="2" t="s">
        <v>92</v>
      </c>
      <c r="C18" s="2" t="s">
        <v>93</v>
      </c>
      <c r="D18" s="2" t="s">
        <v>94</v>
      </c>
      <c r="E18" s="2" t="s">
        <v>95</v>
      </c>
      <c r="F18" s="2">
        <v>2026</v>
      </c>
      <c r="G18" s="2" t="str">
        <f>"9791172546274"</f>
        <v>9791172546274</v>
      </c>
      <c r="H18" s="2" t="s">
        <v>96</v>
      </c>
    </row>
    <row r="19" spans="1:8" x14ac:dyDescent="0.3">
      <c r="A19" s="2">
        <v>17</v>
      </c>
      <c r="B19" s="2" t="s">
        <v>97</v>
      </c>
      <c r="C19" s="2" t="s">
        <v>98</v>
      </c>
      <c r="D19" s="2" t="s">
        <v>99</v>
      </c>
      <c r="E19" s="2" t="s">
        <v>100</v>
      </c>
      <c r="F19" s="2">
        <v>2025</v>
      </c>
      <c r="G19" s="2" t="str">
        <f>"9791173479991"</f>
        <v>9791173479991</v>
      </c>
      <c r="H19" s="2" t="s">
        <v>101</v>
      </c>
    </row>
    <row r="20" spans="1:8" x14ac:dyDescent="0.3">
      <c r="A20" s="2">
        <v>18</v>
      </c>
      <c r="B20" s="2" t="s">
        <v>102</v>
      </c>
      <c r="C20" s="2" t="s">
        <v>103</v>
      </c>
      <c r="D20" s="2" t="s">
        <v>99</v>
      </c>
      <c r="E20" s="2" t="s">
        <v>100</v>
      </c>
      <c r="F20" s="2">
        <v>2026</v>
      </c>
      <c r="G20" s="2" t="str">
        <f>"9791175487369"</f>
        <v>9791175487369</v>
      </c>
      <c r="H20" s="2" t="s">
        <v>104</v>
      </c>
    </row>
    <row r="21" spans="1:8" x14ac:dyDescent="0.3">
      <c r="A21" s="2">
        <v>19</v>
      </c>
      <c r="B21" s="2" t="s">
        <v>105</v>
      </c>
      <c r="C21" s="2" t="s">
        <v>106</v>
      </c>
      <c r="D21" s="2" t="s">
        <v>107</v>
      </c>
      <c r="E21" s="2" t="s">
        <v>108</v>
      </c>
      <c r="F21" s="2">
        <v>2026</v>
      </c>
      <c r="G21" s="2" t="str">
        <f>"9791124035290"</f>
        <v>9791124035290</v>
      </c>
      <c r="H21" s="2" t="s">
        <v>109</v>
      </c>
    </row>
    <row r="22" spans="1:8" x14ac:dyDescent="0.3">
      <c r="A22" s="2">
        <v>20</v>
      </c>
      <c r="B22" s="2" t="s">
        <v>110</v>
      </c>
      <c r="C22" s="2" t="s">
        <v>111</v>
      </c>
      <c r="D22" s="2" t="s">
        <v>112</v>
      </c>
      <c r="E22" s="2" t="s">
        <v>113</v>
      </c>
      <c r="F22" s="2">
        <v>2025</v>
      </c>
      <c r="G22" s="2" t="str">
        <f>"9788997313792"</f>
        <v>9788997313792</v>
      </c>
      <c r="H22" s="2" t="s">
        <v>114</v>
      </c>
    </row>
    <row r="23" spans="1:8" x14ac:dyDescent="0.3">
      <c r="A23" s="2">
        <v>21</v>
      </c>
      <c r="B23" s="2" t="s">
        <v>115</v>
      </c>
      <c r="C23" s="2" t="s">
        <v>116</v>
      </c>
      <c r="D23" s="2" t="s">
        <v>117</v>
      </c>
      <c r="E23" s="2" t="s">
        <v>10</v>
      </c>
      <c r="F23" s="2">
        <v>2026</v>
      </c>
      <c r="G23" s="2" t="str">
        <f>"9788936450519"</f>
        <v>9788936450519</v>
      </c>
      <c r="H23" s="2" t="s">
        <v>118</v>
      </c>
    </row>
    <row r="24" spans="1:8" x14ac:dyDescent="0.3">
      <c r="A24" s="2">
        <v>22</v>
      </c>
      <c r="B24" s="2" t="s">
        <v>119</v>
      </c>
      <c r="C24" s="2" t="s">
        <v>120</v>
      </c>
      <c r="D24" s="2" t="s">
        <v>121</v>
      </c>
      <c r="E24" s="2" t="s">
        <v>122</v>
      </c>
      <c r="F24" s="2">
        <v>2026</v>
      </c>
      <c r="G24" s="2" t="str">
        <f>"9791141182304"</f>
        <v>9791141182304</v>
      </c>
      <c r="H24" s="2" t="s">
        <v>123</v>
      </c>
    </row>
    <row r="25" spans="1:8" x14ac:dyDescent="0.3">
      <c r="A25" s="2">
        <v>23</v>
      </c>
      <c r="B25" s="2" t="s">
        <v>124</v>
      </c>
      <c r="C25" s="2" t="s">
        <v>125</v>
      </c>
      <c r="D25" s="2" t="s">
        <v>126</v>
      </c>
      <c r="E25" s="2" t="s">
        <v>108</v>
      </c>
      <c r="F25" s="2">
        <v>2026</v>
      </c>
      <c r="G25" s="2" t="str">
        <f>"9791124035337"</f>
        <v>9791124035337</v>
      </c>
      <c r="H25" s="2" t="s">
        <v>127</v>
      </c>
    </row>
    <row r="26" spans="1:8" x14ac:dyDescent="0.3">
      <c r="A26" s="2">
        <v>24</v>
      </c>
      <c r="B26" s="2" t="s">
        <v>128</v>
      </c>
      <c r="C26" s="2" t="s">
        <v>129</v>
      </c>
      <c r="D26" s="2" t="s">
        <v>130</v>
      </c>
      <c r="E26" s="2" t="s">
        <v>100</v>
      </c>
      <c r="F26" s="2">
        <v>2025</v>
      </c>
      <c r="G26" s="2" t="str">
        <f>"9791173478024"</f>
        <v>9791173478024</v>
      </c>
      <c r="H26" s="2" t="s">
        <v>131</v>
      </c>
    </row>
    <row r="27" spans="1:8" x14ac:dyDescent="0.3">
      <c r="A27" s="2">
        <v>25</v>
      </c>
      <c r="B27" s="2" t="s">
        <v>132</v>
      </c>
      <c r="C27" s="2" t="s">
        <v>133</v>
      </c>
      <c r="D27" s="2" t="s">
        <v>134</v>
      </c>
      <c r="E27" s="2" t="s">
        <v>135</v>
      </c>
      <c r="F27" s="2">
        <v>2023</v>
      </c>
      <c r="G27" s="2" t="str">
        <f>"9788960988828"</f>
        <v>9788960988828</v>
      </c>
      <c r="H27" s="2" t="s">
        <v>136</v>
      </c>
    </row>
    <row r="28" spans="1:8" x14ac:dyDescent="0.3">
      <c r="A28" s="2">
        <v>26</v>
      </c>
      <c r="B28" s="2" t="s">
        <v>137</v>
      </c>
      <c r="C28" s="2" t="s">
        <v>138</v>
      </c>
      <c r="D28" s="2" t="s">
        <v>139</v>
      </c>
      <c r="E28" s="2" t="s">
        <v>8</v>
      </c>
      <c r="F28" s="2">
        <v>2026</v>
      </c>
      <c r="G28" s="2" t="str">
        <f>"9788965467946"</f>
        <v>9788965467946</v>
      </c>
      <c r="H28" s="2" t="s">
        <v>140</v>
      </c>
    </row>
    <row r="29" spans="1:8" x14ac:dyDescent="0.3">
      <c r="A29" s="2">
        <v>27</v>
      </c>
      <c r="B29" s="2" t="s">
        <v>141</v>
      </c>
      <c r="C29" s="2" t="s">
        <v>142</v>
      </c>
      <c r="D29" s="2" t="s">
        <v>143</v>
      </c>
      <c r="E29" s="2" t="s">
        <v>6</v>
      </c>
      <c r="F29" s="2">
        <v>2026</v>
      </c>
      <c r="G29" s="2" t="str">
        <f>"9791194770589"</f>
        <v>9791194770589</v>
      </c>
      <c r="H29" s="2" t="s">
        <v>144</v>
      </c>
    </row>
    <row r="30" spans="1:8" x14ac:dyDescent="0.3">
      <c r="A30" s="2">
        <v>28</v>
      </c>
      <c r="B30" s="2" t="s">
        <v>145</v>
      </c>
      <c r="C30" s="2" t="s">
        <v>146</v>
      </c>
      <c r="D30" s="2" t="s">
        <v>147</v>
      </c>
      <c r="E30" s="2" t="s">
        <v>148</v>
      </c>
      <c r="F30" s="2">
        <v>2026</v>
      </c>
      <c r="G30" s="2" t="str">
        <f>"9791173325687"</f>
        <v>9791173325687</v>
      </c>
      <c r="H30" s="2" t="s">
        <v>149</v>
      </c>
    </row>
    <row r="31" spans="1:8" x14ac:dyDescent="0.3">
      <c r="A31" s="2">
        <v>29</v>
      </c>
      <c r="B31" s="2" t="s">
        <v>150</v>
      </c>
      <c r="C31" s="2" t="s">
        <v>151</v>
      </c>
      <c r="D31" s="2" t="s">
        <v>152</v>
      </c>
      <c r="E31" s="2" t="s">
        <v>153</v>
      </c>
      <c r="F31" s="2">
        <v>2026</v>
      </c>
      <c r="G31" s="2" t="str">
        <f>"9791199188150"</f>
        <v>9791199188150</v>
      </c>
      <c r="H31" s="2" t="s">
        <v>154</v>
      </c>
    </row>
    <row r="32" spans="1:8" x14ac:dyDescent="0.3">
      <c r="A32" s="2">
        <v>30</v>
      </c>
      <c r="B32" s="2" t="s">
        <v>155</v>
      </c>
      <c r="C32" s="2" t="s">
        <v>156</v>
      </c>
      <c r="D32" s="2" t="s">
        <v>157</v>
      </c>
      <c r="E32" s="2" t="s">
        <v>158</v>
      </c>
      <c r="F32" s="2">
        <v>2026</v>
      </c>
      <c r="G32" s="2" t="str">
        <f>"9791175487802"</f>
        <v>9791175487802</v>
      </c>
      <c r="H32" s="2" t="s">
        <v>159</v>
      </c>
    </row>
    <row r="33" spans="1:8" x14ac:dyDescent="0.3">
      <c r="A33" s="2">
        <v>31</v>
      </c>
      <c r="B33" s="2" t="s">
        <v>160</v>
      </c>
      <c r="C33" s="2" t="s">
        <v>161</v>
      </c>
      <c r="D33" s="2" t="s">
        <v>162</v>
      </c>
      <c r="E33" s="2" t="s">
        <v>163</v>
      </c>
      <c r="F33" s="2">
        <v>2026</v>
      </c>
      <c r="G33" s="2" t="str">
        <f>"9791130656182"</f>
        <v>9791130656182</v>
      </c>
      <c r="H33" s="2" t="s">
        <v>164</v>
      </c>
    </row>
    <row r="34" spans="1:8" x14ac:dyDescent="0.3">
      <c r="A34" s="2">
        <v>32</v>
      </c>
      <c r="B34" s="2" t="s">
        <v>165</v>
      </c>
      <c r="C34" s="2" t="s">
        <v>166</v>
      </c>
      <c r="D34" s="2" t="s">
        <v>167</v>
      </c>
      <c r="E34" s="2" t="s">
        <v>168</v>
      </c>
      <c r="F34" s="2">
        <v>2026</v>
      </c>
      <c r="G34" s="2" t="str">
        <f>"9788955828245"</f>
        <v>9788955828245</v>
      </c>
      <c r="H34" s="2" t="s">
        <v>169</v>
      </c>
    </row>
    <row r="35" spans="1:8" x14ac:dyDescent="0.3">
      <c r="A35" s="2">
        <v>33</v>
      </c>
      <c r="B35" s="2" t="s">
        <v>170</v>
      </c>
      <c r="C35" s="2" t="s">
        <v>171</v>
      </c>
      <c r="D35" s="2" t="s">
        <v>172</v>
      </c>
      <c r="E35" s="2" t="s">
        <v>6</v>
      </c>
      <c r="F35" s="2">
        <v>2026</v>
      </c>
      <c r="G35" s="2" t="str">
        <f>"9791175910591"</f>
        <v>9791175910591</v>
      </c>
      <c r="H35" s="2" t="s">
        <v>173</v>
      </c>
    </row>
    <row r="36" spans="1:8" x14ac:dyDescent="0.3">
      <c r="A36" s="2">
        <v>34</v>
      </c>
      <c r="B36" s="2" t="s">
        <v>174</v>
      </c>
      <c r="C36" s="2" t="s">
        <v>175</v>
      </c>
      <c r="D36" s="2" t="s">
        <v>176</v>
      </c>
      <c r="E36" s="2" t="s">
        <v>177</v>
      </c>
      <c r="F36" s="2">
        <v>2026</v>
      </c>
      <c r="G36" s="2" t="str">
        <f>"9791172612429"</f>
        <v>9791172612429</v>
      </c>
      <c r="H36" s="2" t="s">
        <v>178</v>
      </c>
    </row>
    <row r="37" spans="1:8" x14ac:dyDescent="0.3">
      <c r="A37" s="2">
        <v>35</v>
      </c>
      <c r="B37" s="2" t="s">
        <v>179</v>
      </c>
      <c r="C37" s="2" t="s">
        <v>180</v>
      </c>
      <c r="D37" s="2" t="s">
        <v>181</v>
      </c>
      <c r="E37" s="2" t="s">
        <v>36</v>
      </c>
      <c r="F37" s="2">
        <v>2026</v>
      </c>
      <c r="G37" s="2" t="str">
        <f>"9791173572197"</f>
        <v>9791173572197</v>
      </c>
      <c r="H37" s="2" t="s">
        <v>182</v>
      </c>
    </row>
    <row r="38" spans="1:8" x14ac:dyDescent="0.3">
      <c r="A38" s="2">
        <v>36</v>
      </c>
      <c r="B38" s="2" t="s">
        <v>183</v>
      </c>
      <c r="C38" s="2" t="s">
        <v>184</v>
      </c>
      <c r="D38" s="2" t="s">
        <v>185</v>
      </c>
      <c r="E38" s="2" t="s">
        <v>186</v>
      </c>
      <c r="F38" s="2">
        <v>2026</v>
      </c>
      <c r="G38" s="2" t="str">
        <f>"9791193947548"</f>
        <v>9791193947548</v>
      </c>
      <c r="H38" s="2" t="s">
        <v>187</v>
      </c>
    </row>
    <row r="39" spans="1:8" x14ac:dyDescent="0.3">
      <c r="A39" s="2">
        <v>37</v>
      </c>
      <c r="B39" s="2" t="s">
        <v>188</v>
      </c>
      <c r="C39" s="2" t="s">
        <v>189</v>
      </c>
      <c r="D39" s="2" t="s">
        <v>190</v>
      </c>
      <c r="E39" s="2" t="s">
        <v>36</v>
      </c>
      <c r="F39" s="2">
        <v>2026</v>
      </c>
      <c r="G39" s="2" t="str">
        <f>"9791173575525"</f>
        <v>9791173575525</v>
      </c>
      <c r="H39" s="2" t="s">
        <v>191</v>
      </c>
    </row>
    <row r="40" spans="1:8" x14ac:dyDescent="0.3">
      <c r="A40" s="2">
        <v>38</v>
      </c>
      <c r="B40" s="2" t="s">
        <v>192</v>
      </c>
      <c r="C40" s="2" t="s">
        <v>193</v>
      </c>
      <c r="D40" s="2" t="s">
        <v>194</v>
      </c>
      <c r="E40" s="2" t="s">
        <v>148</v>
      </c>
      <c r="F40" s="2">
        <v>2025</v>
      </c>
      <c r="G40" s="2" t="str">
        <f>"9791173324291"</f>
        <v>9791173324291</v>
      </c>
      <c r="H40" s="2" t="s">
        <v>195</v>
      </c>
    </row>
    <row r="41" spans="1:8" x14ac:dyDescent="0.3">
      <c r="A41" s="2">
        <v>39</v>
      </c>
      <c r="B41" s="2" t="s">
        <v>196</v>
      </c>
      <c r="C41" s="2" t="s">
        <v>197</v>
      </c>
      <c r="D41" s="2" t="s">
        <v>194</v>
      </c>
      <c r="E41" s="2" t="s">
        <v>148</v>
      </c>
      <c r="F41" s="2">
        <v>2026</v>
      </c>
      <c r="G41" s="2" t="str">
        <f>"9791173326516"</f>
        <v>9791173326516</v>
      </c>
      <c r="H41" s="2" t="s">
        <v>198</v>
      </c>
    </row>
    <row r="42" spans="1:8" x14ac:dyDescent="0.3">
      <c r="A42" s="2">
        <v>40</v>
      </c>
      <c r="B42" s="2" t="s">
        <v>199</v>
      </c>
      <c r="C42" s="2" t="s">
        <v>200</v>
      </c>
      <c r="D42" s="2" t="s">
        <v>201</v>
      </c>
      <c r="E42" s="2" t="s">
        <v>9</v>
      </c>
      <c r="F42" s="2">
        <v>2026</v>
      </c>
      <c r="G42" s="2" t="str">
        <f>"9791173711398"</f>
        <v>9791173711398</v>
      </c>
      <c r="H42" s="2" t="s">
        <v>202</v>
      </c>
    </row>
    <row r="43" spans="1:8" x14ac:dyDescent="0.3">
      <c r="A43" s="2">
        <v>41</v>
      </c>
      <c r="B43" s="2" t="s">
        <v>203</v>
      </c>
      <c r="C43" s="2" t="s">
        <v>204</v>
      </c>
      <c r="D43" s="2" t="s">
        <v>205</v>
      </c>
      <c r="E43" s="2" t="s">
        <v>206</v>
      </c>
      <c r="F43" s="2">
        <v>2026</v>
      </c>
      <c r="G43" s="2" t="str">
        <f>"9788901299570"</f>
        <v>9788901299570</v>
      </c>
      <c r="H43" s="2" t="s">
        <v>207</v>
      </c>
    </row>
    <row r="44" spans="1:8" x14ac:dyDescent="0.3">
      <c r="A44" s="2">
        <v>42</v>
      </c>
      <c r="B44" s="2" t="s">
        <v>208</v>
      </c>
      <c r="C44" s="2" t="s">
        <v>209</v>
      </c>
      <c r="D44" s="2" t="s">
        <v>210</v>
      </c>
      <c r="E44" s="2" t="s">
        <v>11</v>
      </c>
      <c r="F44" s="2">
        <v>2026</v>
      </c>
      <c r="G44" s="2" t="str">
        <f>"9791158366179"</f>
        <v>9791158366179</v>
      </c>
      <c r="H44" s="2" t="s">
        <v>211</v>
      </c>
    </row>
    <row r="45" spans="1:8" x14ac:dyDescent="0.3">
      <c r="A45" s="2">
        <v>43</v>
      </c>
      <c r="B45" s="2" t="s">
        <v>212</v>
      </c>
      <c r="C45" s="2" t="s">
        <v>213</v>
      </c>
      <c r="D45" s="2" t="s">
        <v>214</v>
      </c>
      <c r="E45" s="2" t="s">
        <v>168</v>
      </c>
      <c r="F45" s="2">
        <v>2026</v>
      </c>
      <c r="G45" s="2" t="str">
        <f>"9788955828436"</f>
        <v>9788955828436</v>
      </c>
      <c r="H45" s="2" t="s">
        <v>215</v>
      </c>
    </row>
    <row r="46" spans="1:8" x14ac:dyDescent="0.3">
      <c r="A46" s="2">
        <v>44</v>
      </c>
      <c r="B46" s="2" t="s">
        <v>216</v>
      </c>
      <c r="C46" s="2" t="s">
        <v>217</v>
      </c>
      <c r="D46" s="2" t="s">
        <v>218</v>
      </c>
      <c r="E46" s="2" t="s">
        <v>219</v>
      </c>
      <c r="F46" s="2">
        <v>2026</v>
      </c>
      <c r="G46" s="2" t="str">
        <f>"9791194344438"</f>
        <v>9791194344438</v>
      </c>
      <c r="H46" s="2" t="s">
        <v>220</v>
      </c>
    </row>
    <row r="47" spans="1:8" x14ac:dyDescent="0.3">
      <c r="A47" s="2">
        <v>45</v>
      </c>
      <c r="B47" s="2" t="s">
        <v>221</v>
      </c>
      <c r="C47" s="2" t="s">
        <v>222</v>
      </c>
      <c r="D47" s="2" t="s">
        <v>223</v>
      </c>
      <c r="E47" s="2" t="s">
        <v>224</v>
      </c>
      <c r="F47" s="2">
        <v>2025</v>
      </c>
      <c r="G47" s="2" t="str">
        <f>"9791199494039"</f>
        <v>9791199494039</v>
      </c>
      <c r="H47" s="2" t="s">
        <v>225</v>
      </c>
    </row>
    <row r="48" spans="1:8" x14ac:dyDescent="0.3">
      <c r="A48" s="2">
        <v>46</v>
      </c>
      <c r="B48" s="2" t="s">
        <v>226</v>
      </c>
      <c r="C48" s="2" t="s">
        <v>227</v>
      </c>
      <c r="D48" s="2" t="s">
        <v>228</v>
      </c>
      <c r="E48" s="2" t="s">
        <v>168</v>
      </c>
      <c r="F48" s="2">
        <v>2024</v>
      </c>
      <c r="G48" s="2" t="str">
        <f>"9788955827712"</f>
        <v>9788955827712</v>
      </c>
      <c r="H48" s="2" t="s">
        <v>229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청소년자료실</vt:lpstr>
      <vt:lpstr>어린이자료실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2026-05-19T11:33:36Z</dcterms:created>
  <dcterms:modified xsi:type="dcterms:W3CDTF">2026-06-10T07:19:40Z</dcterms:modified>
</cp:coreProperties>
</file>