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소외계층도서\대활자\"/>
    </mc:Choice>
  </mc:AlternateContent>
  <xr:revisionPtr revIDLastSave="0" documentId="13_ncr:1_{AC0A2433-C778-4B3F-A52E-53123F59138E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년자료실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2" i="2" l="1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<sst xmlns="http://schemas.openxmlformats.org/spreadsheetml/2006/main" count="509" uniqueCount="462">
  <si>
    <t>서명</t>
  </si>
  <si>
    <t>저작자</t>
  </si>
  <si>
    <t>발행자</t>
  </si>
  <si>
    <t>발행년</t>
  </si>
  <si>
    <t>ISBN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</si>
  <si>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</si>
  <si>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</si>
  <si>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</si>
  <si>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오아시스</t>
  </si>
  <si>
    <t>빅피시</t>
  </si>
  <si>
    <t>북스톤</t>
  </si>
  <si>
    <t>푸른숲</t>
  </si>
  <si>
    <t>다산책방:다산북스</t>
  </si>
  <si>
    <t>다산북스</t>
  </si>
  <si>
    <t>2026년 청소년도서관 소외계층(대활자) - 청소년자료실</t>
    <phoneticPr fontId="1" type="noConversion"/>
  </si>
  <si>
    <t>JU0000065126</t>
  </si>
  <si>
    <t>JU0000065127</t>
  </si>
  <si>
    <t>JU0000065128</t>
  </si>
  <si>
    <t>JU0000065129</t>
  </si>
  <si>
    <t>JU0000065130</t>
  </si>
  <si>
    <t>JU0000065131</t>
  </si>
  <si>
    <t>JU0000065132</t>
  </si>
  <si>
    <t>JU0000065133</t>
  </si>
  <si>
    <t>JU0000065134</t>
  </si>
  <si>
    <t>JU0000065135</t>
  </si>
  <si>
    <t>JU0000065136</t>
  </si>
  <si>
    <t>JU0000065137</t>
  </si>
  <si>
    <t>JU0000065138</t>
  </si>
  <si>
    <t>JU0000065139</t>
  </si>
  <si>
    <t>JU0000065140</t>
  </si>
  <si>
    <t>JU0000065141</t>
  </si>
  <si>
    <t>JU0000065142</t>
  </si>
  <si>
    <t>JU0000065143</t>
  </si>
  <si>
    <t>JU0000065144</t>
  </si>
  <si>
    <t>JU0000065145</t>
  </si>
  <si>
    <t>JU0000065146</t>
  </si>
  <si>
    <t>JU0000065147</t>
  </si>
  <si>
    <t>JU0000065148</t>
  </si>
  <si>
    <t>JU0000065149</t>
  </si>
  <si>
    <t>JU0000065150</t>
  </si>
  <si>
    <t>JU0000065151</t>
  </si>
  <si>
    <t>JU0000065152</t>
  </si>
  <si>
    <t>JU0000065153</t>
  </si>
  <si>
    <t>JU0000065154</t>
  </si>
  <si>
    <t>JU0000065155</t>
  </si>
  <si>
    <t>JU0000065156</t>
  </si>
  <si>
    <t>JU0000065157</t>
  </si>
  <si>
    <t>JU0000065158</t>
  </si>
  <si>
    <t>JU0000065159</t>
  </si>
  <si>
    <t>JU0000065160</t>
  </si>
  <si>
    <t>JU0000065161</t>
  </si>
  <si>
    <t>JU0000065162</t>
  </si>
  <si>
    <t>JU0000065163</t>
  </si>
  <si>
    <t>JU0000065164</t>
  </si>
  <si>
    <t>JU0000065165</t>
  </si>
  <si>
    <t>JU0000065166</t>
  </si>
  <si>
    <t>JU0000065167</t>
  </si>
  <si>
    <t>JU0000065168</t>
  </si>
  <si>
    <t>JU0000065169</t>
  </si>
  <si>
    <t>JU0000065170</t>
  </si>
  <si>
    <t>JU0000065171</t>
  </si>
  <si>
    <t>JU0000065172</t>
  </si>
  <si>
    <t>JU0000065173</t>
  </si>
  <si>
    <t>JU0000065174</t>
  </si>
  <si>
    <t>JU0000065175</t>
  </si>
  <si>
    <t>JU0000065176</t>
  </si>
  <si>
    <t>JU0000065177</t>
  </si>
  <si>
    <t>JU0000065178</t>
  </si>
  <si>
    <t>JU0000065179</t>
  </si>
  <si>
    <t>JU0000065180</t>
  </si>
  <si>
    <t>JU0000065181</t>
  </si>
  <si>
    <t>JU0000065182</t>
  </si>
  <si>
    <t>JU0000065183</t>
  </si>
  <si>
    <t>JU0000065184</t>
  </si>
  <si>
    <t>JU0000065185</t>
  </si>
  <si>
    <t>JU0000065186</t>
  </si>
  <si>
    <t>JU0000065187</t>
  </si>
  <si>
    <t>JU0000065188</t>
  </si>
  <si>
    <t>JU0000065189</t>
  </si>
  <si>
    <t>JU0000065190</t>
  </si>
  <si>
    <t>JU0000065191</t>
  </si>
  <si>
    <t>JU0000065192</t>
  </si>
  <si>
    <t>JU0000065193</t>
  </si>
  <si>
    <t>JU0000065194</t>
  </si>
  <si>
    <t>JU0000065195</t>
  </si>
  <si>
    <t>JU0000065196</t>
  </si>
  <si>
    <t>JU0000065197</t>
  </si>
  <si>
    <t>JU0000065198</t>
  </si>
  <si>
    <t>JU0000065199</t>
  </si>
  <si>
    <t>JU0000065200</t>
  </si>
  <si>
    <t>JU0000065201</t>
  </si>
  <si>
    <t>JU0000065202</t>
  </si>
  <si>
    <t>JU0000065203</t>
  </si>
  <si>
    <t>JU0000065204</t>
  </si>
  <si>
    <t>JU0000065205</t>
  </si>
  <si>
    <t>JU0000065206</t>
  </si>
  <si>
    <t>JU0000065207</t>
  </si>
  <si>
    <t>JU0000065208</t>
  </si>
  <si>
    <t>JU0000065209</t>
  </si>
  <si>
    <t>JU0000065210</t>
  </si>
  <si>
    <t>JU0000065211</t>
  </si>
  <si>
    <t>JU0000065212</t>
  </si>
  <si>
    <t>JU0000065213</t>
  </si>
  <si>
    <t>JU0000065214</t>
  </si>
  <si>
    <t>JU0000065215</t>
  </si>
  <si>
    <t>JU0000065216</t>
  </si>
  <si>
    <t>JU0000065217</t>
  </si>
  <si>
    <t>JU0000065218</t>
  </si>
  <si>
    <t>JU0000065219</t>
  </si>
  <si>
    <t>JU0000065220</t>
  </si>
  <si>
    <t>JU0000065221</t>
  </si>
  <si>
    <t>JU0000065222</t>
  </si>
  <si>
    <t>JU0000065223</t>
  </si>
  <si>
    <t>JU0000065224</t>
  </si>
  <si>
    <t>JU0000065225</t>
  </si>
  <si>
    <t>대320.17-임58ㅇ</t>
  </si>
  <si>
    <t>대818-김79ㅅ</t>
  </si>
  <si>
    <t>대199.1-서225ㄴ</t>
  </si>
  <si>
    <t>대199.1-김75ㄴ</t>
  </si>
  <si>
    <t>대199.1-김51ㄱ</t>
  </si>
  <si>
    <t>대199.8-유67ㄱ</t>
  </si>
  <si>
    <t>대165.77-이79ㄴ</t>
  </si>
  <si>
    <t>대199.1-프231ㅇ</t>
  </si>
  <si>
    <t>대104-시231ㅊ</t>
  </si>
  <si>
    <t>대199.1-유45ㅎ</t>
  </si>
  <si>
    <t>대188.5-초34ㅁ</t>
  </si>
  <si>
    <t>대325.24-류231ㅇ</t>
  </si>
  <si>
    <t>대327.2-이79ㅅ</t>
  </si>
  <si>
    <t>대327.87-흥52ㅅ</t>
  </si>
  <si>
    <t>대327.856-베11ㅎ</t>
  </si>
  <si>
    <t>대321.97-조64ㅇ</t>
  </si>
  <si>
    <t>대325.211-노67ㅇ</t>
  </si>
  <si>
    <t>대327.856-키67ㅌ</t>
  </si>
  <si>
    <t>대340.911-이813ㅈ</t>
  </si>
  <si>
    <t>대321.5-이72ㅈ</t>
  </si>
  <si>
    <t>대325.1-하43ㅎ</t>
  </si>
  <si>
    <t>대325.211-임79ㅈ</t>
  </si>
  <si>
    <t>대325.211-이64ㄷ</t>
  </si>
  <si>
    <t>대367.2-박66ㄱ</t>
  </si>
  <si>
    <t>대329.4-염79ㅅ</t>
  </si>
  <si>
    <t>대199.1-김75ㅍ</t>
  </si>
  <si>
    <t>대325.24-류231ㅌ</t>
  </si>
  <si>
    <t>대329.4-김53ㄴ</t>
  </si>
  <si>
    <t>대420-이19ㅁ</t>
  </si>
  <si>
    <t>대472.529-임73ㅎ</t>
  </si>
  <si>
    <t>대480-코58ㄷ</t>
  </si>
  <si>
    <t>대516.98-정79ㄱ</t>
  </si>
  <si>
    <t>대814.7-김67ㅇ</t>
  </si>
  <si>
    <t>대517.3-박58ㅇ</t>
  </si>
  <si>
    <t>대517.3-박44ㅇ</t>
  </si>
  <si>
    <t>대511.7-캉79ㅁ</t>
  </si>
  <si>
    <t>대511.1813-박37ㄴ</t>
  </si>
  <si>
    <t>대513.898-홍14ㅈ-1</t>
  </si>
  <si>
    <t>대513.898-홍14ㅈ-2</t>
  </si>
  <si>
    <t>대517.376-황67</t>
  </si>
  <si>
    <t>대517.3-이59ㅍ</t>
  </si>
  <si>
    <t>대594.675-전39ㅈ</t>
  </si>
  <si>
    <t>대513.852504-함64ㅇ</t>
  </si>
  <si>
    <t>대573.93-박64ㅍ</t>
  </si>
  <si>
    <t>대558.9-가43ㅈ</t>
  </si>
  <si>
    <t>대650.4-이77ㅇ</t>
  </si>
  <si>
    <t>대609-박72ㄷ</t>
  </si>
  <si>
    <t>대650.4-김14ㅁ</t>
  </si>
  <si>
    <t>대670.15-안69ㅎ</t>
  </si>
  <si>
    <t>대650.99-최64ㅎ</t>
  </si>
  <si>
    <t>대650.4-이67ㅇ</t>
  </si>
  <si>
    <t>대813.7-범67ㅊ</t>
  </si>
  <si>
    <t>대818-송68ㄴ</t>
  </si>
  <si>
    <t>대189.2-지94ㅁ</t>
  </si>
  <si>
    <t>대813.7-이31ㄴ</t>
  </si>
  <si>
    <t>대813.7-나17ㅅ</t>
  </si>
  <si>
    <t>대818-손94ㅁ</t>
  </si>
  <si>
    <t>대813.7-윤69ㅅ</t>
  </si>
  <si>
    <t>대818-윤227ㅇ</t>
  </si>
  <si>
    <t>대818-윤98ㅇ</t>
  </si>
  <si>
    <t>대843.6-존58ㄱ</t>
  </si>
  <si>
    <t>대853-발821ㅅ</t>
  </si>
  <si>
    <t>대813.7-이94ㅇ</t>
  </si>
  <si>
    <t>대802-헤39ㅎ</t>
  </si>
  <si>
    <t>대802-피818ㅍ</t>
  </si>
  <si>
    <t>대818-이53ㅇ</t>
  </si>
  <si>
    <t>대818-최221ㅎ</t>
  </si>
  <si>
    <t>대802-신211ㅁ</t>
  </si>
  <si>
    <t>대818-이96ㄱ</t>
  </si>
  <si>
    <t>대818-남58ㄱ</t>
  </si>
  <si>
    <t>대813.7-채19ㅇ</t>
  </si>
  <si>
    <t>대813.7-윤67ㅅ</t>
  </si>
  <si>
    <t>대802.5-이51ㄲ</t>
  </si>
  <si>
    <t>대818-윤53ㅈ</t>
  </si>
  <si>
    <t>대818-윤53ㄷ</t>
  </si>
  <si>
    <t>대818-안45ㅇ</t>
  </si>
  <si>
    <t>대813.7-장68ㅅ</t>
  </si>
  <si>
    <t>대802.56-김234ㄱ</t>
  </si>
  <si>
    <t>대848-정817ㅇ</t>
  </si>
  <si>
    <t>대818-엄14ㄷ</t>
  </si>
  <si>
    <t>대818-김79ㅈ</t>
  </si>
  <si>
    <t>대818-김18ㄴ</t>
  </si>
  <si>
    <t>대818-산42ㄴ</t>
  </si>
  <si>
    <t>대818-하58ㄴ</t>
  </si>
  <si>
    <t>대818-이225ㄷ</t>
  </si>
  <si>
    <t>대811.7-백68ㄱ</t>
  </si>
  <si>
    <t>대859.7-라13ㅍ</t>
  </si>
  <si>
    <t>대813.7-조58ㄴ</t>
  </si>
  <si>
    <t>대818-김68ㄷ</t>
  </si>
  <si>
    <t>대811.7-옥79ㅇ</t>
  </si>
  <si>
    <t>대813.7-한58ㅇ</t>
  </si>
  <si>
    <t>대813.7-최67ㄱ</t>
  </si>
  <si>
    <t>대813.7-조92ㅇ</t>
  </si>
  <si>
    <t>대813.7-송79ㅇ</t>
  </si>
  <si>
    <t>대813.7-박39ㅈ</t>
  </si>
  <si>
    <t>대818-김211ㄴ</t>
  </si>
  <si>
    <t>대811.7-김79ㅁ</t>
  </si>
  <si>
    <t>대982.5-강94ㄱ</t>
  </si>
  <si>
    <t>대909-최16ㅅ</t>
  </si>
  <si>
    <t>대911.6-배91ㅇ</t>
  </si>
  <si>
    <t>오십에 읽는 자본론 : [대활자본] : 풍요의 이름으로 우리가 놓친 모든 것에 대하여</t>
  </si>
  <si>
    <t>임승수 지음</t>
  </si>
  <si>
    <t>서른아홉, 처음으로 죽음을 공부했습니다 : [대활자본]</t>
  </si>
  <si>
    <t>김진향 글</t>
  </si>
  <si>
    <t>나를 찾을 결심 : [대활자본] : 온전한 행복을 위한 수행공부</t>
  </si>
  <si>
    <t>서동석 지음</t>
  </si>
  <si>
    <t>내가 선택할 수 있는 품격 있는 태도에 관하여 : [대활자본] : 덜 흔들리고 더 단단하게 나만의 속도를 찾고자 하는 당신에게</t>
  </si>
  <si>
    <t>김종원 지음</t>
  </si>
  <si>
    <t>길 위에서 인생을 묻다 : [대활자본]</t>
  </si>
  <si>
    <t>김상근 지음</t>
  </si>
  <si>
    <t>(삶의 방향을 묻는) 과학자의 문장들 : [대활자본] : 시대를 초월한 과학의 통찰이 전하는 인문학적 위로</t>
  </si>
  <si>
    <t>유윤한 지음</t>
  </si>
  <si>
    <t>니체의 사악한 말 : [대활자본]</t>
  </si>
  <si>
    <t>이진우 지음</t>
  </si>
  <si>
    <t>아빠, 당신의 죽음을 허락합니다 : [대활자본] : 이토록 멋진 작별의 방식, '간절한 죽음이라니!'</t>
  </si>
  <si>
    <t>에리카 프라이지히 지음 ; 박민경 옮김</t>
  </si>
  <si>
    <t>철학자의 질문 : [대활자본] : 생각이 혼란스러울 때마다 꺼내 먹는 한입철학</t>
  </si>
  <si>
    <t>시라토리 하루히코 지음 ; 전경아 옮김</t>
  </si>
  <si>
    <t>휴식 찾기의 기쁨 : [대활자본] = The joy of finding rest : 지금의 나를 건강하게 하는 제철휴식</t>
  </si>
  <si>
    <t>유보라 지음</t>
  </si>
  <si>
    <t>명리, 나를 지키는 무기, 기본편 : [대활자본]</t>
  </si>
  <si>
    <t>초명 지음</t>
  </si>
  <si>
    <t>일 잘하는 팀장은 이렇게 성과코칭합니다 : [대활자본] : 함께 일하고 싶은 리더의 진심과 성의에 대하여</t>
  </si>
  <si>
    <t>류랑도 지음</t>
  </si>
  <si>
    <t>스테이블코인 부의 대이동 : [대활자본] : 비트코인을 뛰어넘는 새로운 화폐 혁명의 시작</t>
  </si>
  <si>
    <t>이지민, 이은진 [공]지음</t>
  </si>
  <si>
    <t>(부동산의 상승 하락 신호를 포착해 빠르게 갈아타는) 상급지 환승의 기술 : [대활자본]</t>
  </si>
  <si>
    <t>흥샘 지음</t>
  </si>
  <si>
    <t>혼돈 속의 혼돈 : [대활자본] : 1688, 세계 최초의 주식투자 설명서!</t>
  </si>
  <si>
    <t>조셉 드 라 베가 지음 ; 조성숙 옮김</t>
  </si>
  <si>
    <t>인구와 부 : [대활자본] = Population and wealth : 축소의 시대가 아닌 확장의 시대</t>
  </si>
  <si>
    <t>조영태, 고우림 [공]지음</t>
  </si>
  <si>
    <t>엔딩 라이팅 : [대활자본] : 인생의 한중간을 지나는 우리를 위한</t>
  </si>
  <si>
    <t>노윤주 지음</t>
  </si>
  <si>
    <t>트레이딩의 전설 : [대활자본] : 실전투자대회 수상자 9인을 만나다</t>
  </si>
  <si>
    <t>키움증권 채널K 지음</t>
  </si>
  <si>
    <t>좋은 정치는 어떻게 만들어지는가 : [대활자본] : 팬덤과 극단의 시대에 꼭 필요한 정치 교양</t>
  </si>
  <si>
    <t>이철희 지음</t>
  </si>
  <si>
    <t>진격하는 AI와 흔들리는 노동자 : [대활자본] : 공포와 공존 사이, 인공지능은 내 일자리를 빼앗을 것인가</t>
  </si>
  <si>
    <t>이재열 [외]지음</t>
  </si>
  <si>
    <t>하버드 협상 강의 : [대활자본]</t>
  </si>
  <si>
    <t>하버드 공개강의연구회 지음 ; 송은진 옮김</t>
  </si>
  <si>
    <t>직진형 인간 : [대활자본] : 생각을 멈추고, 행동을 현실로 바꾸는 힘</t>
  </si>
  <si>
    <t>임진강(데미안) 지음</t>
  </si>
  <si>
    <t>독립생활보다 시간독립부터 먼저 하셔야겠습니다 : [대활자본] : 일과 삶의 밸런스를 위한 '시간독립 프로젝트!'</t>
  </si>
  <si>
    <t>이영직 지음</t>
  </si>
  <si>
    <t>검찰의 세계 세계의 검찰 : [대활자본] : 23개 질문으로 읽는 검찰 상식과 개혁의 길</t>
  </si>
  <si>
    <t>박용현 지음</t>
  </si>
  <si>
    <t>세금 없이 돈 주고받는 기술 : [대활자본] : 국세청의 룰 안에서 짜는 합법 절세 시나리오</t>
  </si>
  <si>
    <t>염지훈, 정현호 [공]지음</t>
  </si>
  <si>
    <t>평범하지만 부자가 되고 싶어 : [대활자본] : 극현실주의 부자 수업</t>
  </si>
  <si>
    <t>김종봉, 제갈현열 [공]지음</t>
  </si>
  <si>
    <t>팀장의 시대 : [대활자본] : 자신의 역할과 책임을 고민하는 모든 리더들에게</t>
  </si>
  <si>
    <t>난생처음 세금 여행 : [대활자본] : 연말정산부터 상속세까지 인생 단계별로 알아야 할 세금 이야기</t>
  </si>
  <si>
    <t>김선욱, 김예희 [공]지음</t>
  </si>
  <si>
    <t>(이기진 교수의) 만만한 물리학 : [대활자본]</t>
  </si>
  <si>
    <t>이기진 글·그림</t>
  </si>
  <si>
    <t>호랑이는 숲에 살지 않는다 : [대활자본] : 멸종, 공존 그리고 자연의 질서에 관한 이야기</t>
  </si>
  <si>
    <t>임정은 지음</t>
  </si>
  <si>
    <t>다윈이 사랑한 식물 : [대활자본] : 정원에서 발견한 진화론의 비밀</t>
  </si>
  <si>
    <t>제임스 코스타, 바비 앙겔 [공]지음 ; 이경 옮김</t>
  </si>
  <si>
    <t>갱년기 리부트 : [대활자본] : 한의사가 몸소 경험하고 찾아낸 갱년기 해방 프로젝트</t>
  </si>
  <si>
    <t>정지인 지음</t>
  </si>
  <si>
    <t>오늘부터 채식주의 : [대활자본] : 지구를 살리는 식탁</t>
  </si>
  <si>
    <t>김윤선 지음</t>
  </si>
  <si>
    <t>알고리즘, 당신의 체중을 설계하다 : [대활자본] : 나를 살찌게 만드는 디지털 습관의 비밀과 통제 전략</t>
  </si>
  <si>
    <t>박승준 지음</t>
  </si>
  <si>
    <t>염증 노화 : [대활자본] : 피로와 노화를 멈추는 염증 디톡스</t>
  </si>
  <si>
    <t>박병순 지음</t>
  </si>
  <si>
    <t>면역력 식습관 : [대활자본] : 하버드 의대 교수의 면역력 높이는 건강 식이 원칙</t>
  </si>
  <si>
    <t>캉징쉬안 지음 ; 정주은 옮김</t>
  </si>
  <si>
    <t>뇌, 생각의 출현 : [대활자본] : 대칭, 대칭의 붕괴에서 의식까지</t>
  </si>
  <si>
    <t>박문호 지음</t>
  </si>
  <si>
    <t>절대지식 치매 백과사전 : [대활자본]. 1 : 세상에서 가장 친절한 '치매 가족 가이드북!'</t>
  </si>
  <si>
    <t>홍경환 지음</t>
  </si>
  <si>
    <t>절대지식 치매 백과사전 : [대활자본]. 2 : 세상에서 가장 친절한 '치매 가족 가이드북!'</t>
  </si>
  <si>
    <t>50부터는 알아서 척척, 건강해지는 착한 몸은 없다 : [대활자본] : 건강하게 천천히 늙고, 오래 사는 법!</t>
  </si>
  <si>
    <t>황윤신 지음</t>
  </si>
  <si>
    <t>평생 현역으로 건강하게 사는 법 : [대활자본] : 8090명의의 100세 시대 건강과 인생 처방전</t>
  </si>
  <si>
    <t>이시형, 윤방부 [공]지음</t>
  </si>
  <si>
    <t>전선생의 갱년기 다이어트 : [대활자본]</t>
  </si>
  <si>
    <t>전미란(전선생) 지음</t>
  </si>
  <si>
    <t>우울탈출법 : [대활자본] : 평정과 휴식으로 이끄는 7가지 마음 기술</t>
  </si>
  <si>
    <t>함영준 지음</t>
  </si>
  <si>
    <t>파란만장한 커피사 : [대활자본] : 달콤쌉싸름하면서 새콤짭짤한 커피인문학</t>
  </si>
  <si>
    <t>박영순 지음 ; 유사랑 그림</t>
  </si>
  <si>
    <t>중력을 넘어서 : [대활자본] : 새로운 우주시대를 연 로리 가버의 혁신과 성공</t>
  </si>
  <si>
    <t>로리 가버 지음 ; 조동연, 김지훈 [공]옮김</t>
  </si>
  <si>
    <t>아름답지 않은 삶도 명작이 된다 : [대활자본] : 이주헌 미술 에세이</t>
  </si>
  <si>
    <t>이주헌 지음</t>
  </si>
  <si>
    <t>두 번째 미술사 : [대활자본] : ‘정설’을 깨뜨리고 다시 읽는 그림 이야기</t>
  </si>
  <si>
    <t>박재연 지음</t>
  </si>
  <si>
    <t>모네와 카유보트는 왜 트루빌로 갔을까? : [대활자본] : 시인의 언어로 다시 만나는 명화 속 바다</t>
  </si>
  <si>
    <t>김경미 지음</t>
  </si>
  <si>
    <t>하루 하나 클래식 365 : [대활자본] = Every morning classic : 음악으로 만끽하는 오롯한 기쁨</t>
  </si>
  <si>
    <t>안일구 [외]지음</t>
  </si>
  <si>
    <t>화가의 사람들 : [대활자본] : 위대한 예술가들의 사랑, 우정, 스캔들에 관하여</t>
  </si>
  <si>
    <t>최연욱 지음</t>
  </si>
  <si>
    <t>여름이라는 그림 : [대활자본] : 찬란한 계절을 사랑하게 만드는 명화 속 여름 이야기</t>
  </si>
  <si>
    <t>이원율 지음</t>
  </si>
  <si>
    <t>친구가 죽었습니다 : [대활자본] : 범유진 장편소설</t>
  </si>
  <si>
    <t>범유진 지음</t>
  </si>
  <si>
    <t>나이 오십에 청소노동자 : [대활자본] : 중년의 불안을 쓸고 닦는 법</t>
  </si>
  <si>
    <t>송은주 지음</t>
  </si>
  <si>
    <t>말의 품격은 태도에서 나온다 : [대활자본] : 관계와 인생을 바꾸고 마음을 움직이는 말 습관</t>
  </si>
  <si>
    <t>지혜명 지음</t>
  </si>
  <si>
    <t>나 죽으러 갑니다 : [대활자본] : 노을지는 새벽을 그리며..</t>
  </si>
  <si>
    <t>이마엘 지음</t>
  </si>
  <si>
    <t>소프트 랜딩 : [대활자본] = Soft landing : 나규리 장편소설</t>
  </si>
  <si>
    <t>나규리 지음</t>
  </si>
  <si>
    <t>미우나 고우나 내 인생 : [대활자본] : 넘어지고 부딪히고 슬프고 미워도 그래도 살아야지!</t>
  </si>
  <si>
    <t>손현녕 지음</t>
  </si>
  <si>
    <t>신이 떠나도 : [대활자본] : 윤이나 장편소설</t>
  </si>
  <si>
    <t>윤이나 지음</t>
  </si>
  <si>
    <t>우리 밝은 쪽으로 걷자 : [대활자본]</t>
  </si>
  <si>
    <t>윤두열 지음</t>
  </si>
  <si>
    <t>엄마라고 더 오래 부를걸 그랬어 : [대활자본]</t>
  </si>
  <si>
    <t>윤희병 이야기 ; 김진태 지음</t>
  </si>
  <si>
    <t>기차의 꿈 : [대활자본] : 데니스 존슨 소설</t>
  </si>
  <si>
    <t>데니스 존슨 지음 ; 김승욱 옮김</t>
  </si>
  <si>
    <t>스물두 번째 레인 : [대활자본] : 카롤리네 발 장편소설</t>
  </si>
  <si>
    <t>카롤리네 발 지음 ; 전은경 옮김</t>
  </si>
  <si>
    <t>여름의 비행운 : [대활자본] : 이혜령 소설집</t>
  </si>
  <si>
    <t>이혜령 지음</t>
  </si>
  <si>
    <t>헤밍웨이, 글쓰기의 발견 : [대활자본] : 헤밍웨이, 글쓰기의 '고통과 기쁨'을 고백하다!</t>
  </si>
  <si>
    <t>어니스트 헤밍웨이 지음 ; 래리 W. 필립스 엮음 ; 박정례 옮김</t>
  </si>
  <si>
    <t>피츠제럴드, 글쓰기의 분투 : [대활자본] : 스콧 피츠제럴드는 '이렇게 글을 씁니다!'</t>
  </si>
  <si>
    <t>F. 스콧 피츠제럴드 지음 ; 래리 W. 필립스 엮음 ; 차영지 옮김</t>
  </si>
  <si>
    <t>완벽하지 않아도 참 괜찮은 어른 : [대활자본]</t>
  </si>
  <si>
    <t>이서원 지음</t>
  </si>
  <si>
    <t>한자의 기분 : [대활자본] : 한문학자가 빚어낸 한 글자 마음사전</t>
  </si>
  <si>
    <t>최다정 지음</t>
  </si>
  <si>
    <t>무정한 글쓰기 : [대활자본] : 다정하지 않지만 끝까지 파고드는 말들</t>
  </si>
  <si>
    <t>신나리 지음</t>
  </si>
  <si>
    <t>고요한 결심 : [대활자본] : 내 삶의 언어로 존엄을 지키는 일에 대하여</t>
  </si>
  <si>
    <t>이화열 지음</t>
  </si>
  <si>
    <t>그래도 여전히 인문학 인간 : [대활자본] : 남승현 에세이</t>
  </si>
  <si>
    <t>남승현 지음</t>
  </si>
  <si>
    <t>우리의 길은 여름으로 : [대활자본]</t>
  </si>
  <si>
    <t>채기성 지음</t>
  </si>
  <si>
    <t>사랑의 질감 : [대활자본] : 윤우진 장편소설</t>
  </si>
  <si>
    <t>윤우진 지음</t>
  </si>
  <si>
    <t>끌리는 사람은 말투가 다르다 : [대활자본] : 소통이 어려운 어른을 위한 50가지 대화의 기술</t>
  </si>
  <si>
    <t>이상화 지음</t>
  </si>
  <si>
    <t>주말엔 산사 : [대활자본] : 10년 차 디자이너가 펜으로 지은 숲속 자기만의 방</t>
  </si>
  <si>
    <t>윤설희 지음</t>
  </si>
  <si>
    <t>대화의 말들 : [대활자본] : 사람만 보면 말문이 막혀서 그 많은 책을 샅샅이 뒤졌다</t>
  </si>
  <si>
    <t>윤성근 지음</t>
  </si>
  <si>
    <t>외로우면 종말 : [대활자본] : 안보윤 산문</t>
  </si>
  <si>
    <t>안보윤 지음</t>
  </si>
  <si>
    <t>세주의 인사 : [대활자본] : 장은신 소설</t>
  </si>
  <si>
    <t>장은진 지음</t>
  </si>
  <si>
    <t>그 사람은 말을 참 예쁘게 하더라 : [대활자본] : 말 매력으로 완성하는 ‘대화의 에티켓!’</t>
  </si>
  <si>
    <t>김령아 지음</t>
  </si>
  <si>
    <t>아주 느린 작별 : [대활자본] : 말을 잃어가는 배우자와 침묵을 껴안은 언어학자의 이야기</t>
  </si>
  <si>
    <t>정추위 지음 ; 오하나 옮김</t>
  </si>
  <si>
    <t>동쪽의 밥상 : [대활자본] = Flavors from the East Sea : 동쪽의 바다와 사람에 관한 이야기</t>
  </si>
  <si>
    <t>엄경선 지음</t>
  </si>
  <si>
    <t>지켜야 할 마음이 있습니다 : [대활자본] : 김지수 시 에세이</t>
  </si>
  <si>
    <t>김지수 지음</t>
  </si>
  <si>
    <t>(멈추고 비우며) 느리게 산다 : [대활자본]</t>
  </si>
  <si>
    <t>김근희, 이담 [공]지음</t>
  </si>
  <si>
    <t>내가 사랑한 것 중에 왜 나만 없을까 : [대활자본] : 산배 단상집</t>
  </si>
  <si>
    <t>산배 지음</t>
  </si>
  <si>
    <t>누구에게나 영원히 머무르고 싶은 순간이 있다 : [대활자본]</t>
  </si>
  <si>
    <t>하승완 지음</t>
  </si>
  <si>
    <t>도망가자, 바다면 더 좋고 : [대활자본] : 이도훈 에세이</t>
  </si>
  <si>
    <t>이도훈 지음</t>
  </si>
  <si>
    <t>기억하는 한 가장 오래 : [대활자본] : 백은별 시선집</t>
  </si>
  <si>
    <t>백은별 지음</t>
  </si>
  <si>
    <t>포르투갈 황제 : [대활자본] : 셀마 라겔뢰프 소설</t>
  </si>
  <si>
    <t>셀마 라겔뢰프 지음 ; 안종현 옮김</t>
  </si>
  <si>
    <t>나의 어린 어둠 : [대활자본] : 조승리 연작소설</t>
  </si>
  <si>
    <t>조승리 지음</t>
  </si>
  <si>
    <t>든든한 수프 상담소 : [대활자본]</t>
  </si>
  <si>
    <t>김은채, 김은화, 방혜리 [공]지음</t>
  </si>
  <si>
    <t>어느 누구에게도 다정함을 은폐하기로 : [대활자본]</t>
  </si>
  <si>
    <t>옥지구 지음</t>
  </si>
  <si>
    <t>여기는 안녕시 행복동입니다 : [대활자본] : 한송희 소설</t>
  </si>
  <si>
    <t>한승희 지음</t>
  </si>
  <si>
    <t>경계의 푸른 얼굴들 : [대활자본]</t>
  </si>
  <si>
    <t>최유경 지음</t>
  </si>
  <si>
    <t>여름밤 해변의 무무 씨 : [대활자본] : 그리고 소설가 조해진의 수요일 : 조해진 소설</t>
  </si>
  <si>
    <t>조해진 지음</t>
  </si>
  <si>
    <t>오늘은 좀 돌아가 볼까 : [대활자본] : 송지현 소설 그리고 소설가 송지현의 일요일</t>
  </si>
  <si>
    <t>송지현 지음</t>
  </si>
  <si>
    <t>작가의 빌라 : [대활자본] : 박민정 소설 그리고 소설가 박민정의 금요일</t>
  </si>
  <si>
    <t>박민정 지음</t>
  </si>
  <si>
    <t>나는 한 팔을 잃은 비너스입니다 : [대활자본] : 윤너스 김나윤 에세이</t>
  </si>
  <si>
    <t>김나윤 지음</t>
  </si>
  <si>
    <t>문장의 숲, 시의 바다 : [대활자본] : 고전 명문장과 한국 시 모음집</t>
  </si>
  <si>
    <t>국어 선생님, 독일 가다 : [대활자본]</t>
  </si>
  <si>
    <t>강혜원, 계환, 강현수 [공]지음 ; 주노 그림</t>
  </si>
  <si>
    <t>설탕 전쟁 : [대활자본] : 제국주의, 노예무역, 디아스포라로 쓰여진 설탕 잔혹사</t>
  </si>
  <si>
    <t>최광용 지음</t>
  </si>
  <si>
    <t>(우리가 몰랐던) 옛적 서울 이야기 : [대활자본]</t>
  </si>
  <si>
    <t>배한철 지음</t>
  </si>
  <si>
    <t>다산초당</t>
  </si>
  <si>
    <t>다반</t>
  </si>
  <si>
    <t>애머슨하우스교육연구소</t>
  </si>
  <si>
    <t>쌤앤파커스</t>
  </si>
  <si>
    <t>드림셀러</t>
  </si>
  <si>
    <t>H(휴머니스트)</t>
  </si>
  <si>
    <t>스마트비즈니스</t>
  </si>
  <si>
    <t>토트:북새통</t>
  </si>
  <si>
    <t>멀리깊이</t>
  </si>
  <si>
    <t>Smart Business(스마트비즈니스)</t>
  </si>
  <si>
    <t>넥스트씨</t>
  </si>
  <si>
    <t>한겨레:한겨레엔</t>
  </si>
  <si>
    <t>R(롤러코스터)</t>
  </si>
  <si>
    <t>북아지트:작은우주</t>
  </si>
  <si>
    <t>빌리버튼</t>
  </si>
  <si>
    <t>서사원</t>
  </si>
  <si>
    <t>청아</t>
  </si>
  <si>
    <t>이유</t>
  </si>
  <si>
    <t>루미의 정원</t>
  </si>
  <si>
    <t>레몬한스푼</t>
  </si>
  <si>
    <t>Humanist(휴머니스트)</t>
  </si>
  <si>
    <t>깸:여성경제신문</t>
  </si>
  <si>
    <t>Igloo(이글루)</t>
  </si>
  <si>
    <t>한겨레엔</t>
  </si>
  <si>
    <t>문예춘추사</t>
  </si>
  <si>
    <t>온더페이지:사이다경제</t>
  </si>
  <si>
    <t>시프</t>
  </si>
  <si>
    <t>Spectory(스펙토리)</t>
  </si>
  <si>
    <t>마디북:마이디어북스</t>
  </si>
  <si>
    <t>반달눈</t>
  </si>
  <si>
    <t>유유히</t>
  </si>
  <si>
    <t>일레븐</t>
  </si>
  <si>
    <t>The 작업실</t>
  </si>
  <si>
    <t>소원나무</t>
  </si>
  <si>
    <t>Sb(스마트비즈니스)</t>
  </si>
  <si>
    <t>한겨레</t>
  </si>
  <si>
    <t>느린서재</t>
  </si>
  <si>
    <t>앤의서재</t>
  </si>
  <si>
    <t>나무옆의자</t>
  </si>
  <si>
    <t>휴머니스트</t>
  </si>
  <si>
    <t>유유</t>
  </si>
  <si>
    <t>작가정신</t>
  </si>
  <si>
    <t>다산책방</t>
  </si>
  <si>
    <t>온다프레스</t>
  </si>
  <si>
    <t>일단</t>
  </si>
  <si>
    <t>피치북스</t>
  </si>
  <si>
    <t>핌</t>
  </si>
  <si>
    <t>마음시선</t>
  </si>
  <si>
    <t>푸른숲주니어</t>
  </si>
  <si>
    <t>매일경제신문사:매경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</si>
</sst>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2"/>
  <sheetViews>
    <sheetView tabSelected="1" workbookViewId="0">
      <selection activeCell="D10" sqref="D10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3" t="s">
        <v>14</v>
      </c>
      <c r="B1" s="3"/>
      <c r="C1" s="3"/>
      <c r="D1" s="3"/>
      <c r="E1" s="3"/>
      <c r="F1" s="3"/>
      <c r="G1" s="3"/>
      <c r="H1" s="3"/>
    </row>
    <row r="2" spans="1:8" x14ac:dyDescent="0.3">
      <c r="A2" s="2" t="s">
        <v>5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3">
      <c r="A3" s="1">
        <v>1</v>
      </c>
      <c r="B3" s="1" t="s">
        <v>15</v>
      </c>
      <c r="C3" s="1" t="s">
        <v>215</v>
      </c>
      <c r="D3" s="1" t="s">
        <v>216</v>
      </c>
      <c r="E3" s="1" t="s">
        <v>412</v>
      </c>
      <c r="F3" s="1">
        <v>2025</v>
      </c>
      <c r="G3" s="1" t="str">
        <f>"9791130673011"</f>
        <v>9791130673011</v>
      </c>
      <c r="H3" s="1" t="s">
        <v>115</v>
      </c>
    </row>
    <row r="4" spans="1:8" x14ac:dyDescent="0.3">
      <c r="A4" s="1">
        <v>2</v>
      </c>
      <c r="B4" s="1" t="s">
        <v>16</v>
      </c>
      <c r="C4" s="1" t="s">
        <v>217</v>
      </c>
      <c r="D4" s="1" t="s">
        <v>218</v>
      </c>
      <c r="E4" s="1" t="s">
        <v>413</v>
      </c>
      <c r="F4" s="1">
        <v>2026</v>
      </c>
      <c r="G4" s="1" t="str">
        <f>"9791194267607"</f>
        <v>9791194267607</v>
      </c>
      <c r="H4" s="1" t="s">
        <v>116</v>
      </c>
    </row>
    <row r="5" spans="1:8" x14ac:dyDescent="0.3">
      <c r="A5" s="1">
        <v>3</v>
      </c>
      <c r="B5" s="1" t="s">
        <v>17</v>
      </c>
      <c r="C5" s="1" t="s">
        <v>219</v>
      </c>
      <c r="D5" s="1" t="s">
        <v>220</v>
      </c>
      <c r="E5" s="1" t="s">
        <v>414</v>
      </c>
      <c r="F5" s="1">
        <v>2026</v>
      </c>
      <c r="G5" s="1" t="str">
        <f>"9791199767706"</f>
        <v>9791199767706</v>
      </c>
      <c r="H5" s="1" t="s">
        <v>117</v>
      </c>
    </row>
    <row r="6" spans="1:8" x14ac:dyDescent="0.3">
      <c r="A6" s="1">
        <v>4</v>
      </c>
      <c r="B6" s="1" t="s">
        <v>18</v>
      </c>
      <c r="C6" s="1" t="s">
        <v>221</v>
      </c>
      <c r="D6" s="1" t="s">
        <v>222</v>
      </c>
      <c r="E6" s="1" t="s">
        <v>8</v>
      </c>
      <c r="F6" s="1">
        <v>2026</v>
      </c>
      <c r="G6" s="1" t="str">
        <f>"9791168274273"</f>
        <v>9791168274273</v>
      </c>
      <c r="H6" s="1" t="s">
        <v>118</v>
      </c>
    </row>
    <row r="7" spans="1:8" x14ac:dyDescent="0.3">
      <c r="A7" s="1">
        <v>5</v>
      </c>
      <c r="B7" s="1" t="s">
        <v>19</v>
      </c>
      <c r="C7" s="1" t="s">
        <v>223</v>
      </c>
      <c r="D7" s="1" t="s">
        <v>224</v>
      </c>
      <c r="E7" s="1" t="s">
        <v>415</v>
      </c>
      <c r="F7" s="1">
        <v>2026</v>
      </c>
      <c r="G7" s="1" t="str">
        <f>"9791124070420"</f>
        <v>9791124070420</v>
      </c>
      <c r="H7" s="1" t="s">
        <v>119</v>
      </c>
    </row>
    <row r="8" spans="1:8" x14ac:dyDescent="0.3">
      <c r="A8" s="1">
        <v>6</v>
      </c>
      <c r="B8" s="1" t="s">
        <v>20</v>
      </c>
      <c r="C8" s="1" t="s">
        <v>225</v>
      </c>
      <c r="D8" s="1" t="s">
        <v>226</v>
      </c>
      <c r="E8" s="1" t="s">
        <v>416</v>
      </c>
      <c r="F8" s="1">
        <v>2026</v>
      </c>
      <c r="G8" s="1" t="str">
        <f>"9791192788524"</f>
        <v>9791192788524</v>
      </c>
      <c r="H8" s="1" t="s">
        <v>120</v>
      </c>
    </row>
    <row r="9" spans="1:8" x14ac:dyDescent="0.3">
      <c r="A9" s="1">
        <v>7</v>
      </c>
      <c r="B9" s="1" t="s">
        <v>21</v>
      </c>
      <c r="C9" s="1" t="s">
        <v>227</v>
      </c>
      <c r="D9" s="1" t="s">
        <v>228</v>
      </c>
      <c r="E9" s="1" t="s">
        <v>417</v>
      </c>
      <c r="F9" s="1">
        <v>2025</v>
      </c>
      <c r="G9" s="1" t="str">
        <f>"9791170874058"</f>
        <v>9791170874058</v>
      </c>
      <c r="H9" s="1" t="s">
        <v>121</v>
      </c>
    </row>
    <row r="10" spans="1:8" x14ac:dyDescent="0.3">
      <c r="A10" s="1">
        <v>8</v>
      </c>
      <c r="B10" s="1" t="s">
        <v>22</v>
      </c>
      <c r="C10" s="1" t="s">
        <v>229</v>
      </c>
      <c r="D10" s="1" t="s">
        <v>230</v>
      </c>
      <c r="E10" s="1" t="s">
        <v>418</v>
      </c>
      <c r="F10" s="1">
        <v>2025</v>
      </c>
      <c r="G10" s="1" t="str">
        <f>"9791163430827"</f>
        <v>9791163430827</v>
      </c>
      <c r="H10" s="1" t="s">
        <v>122</v>
      </c>
    </row>
    <row r="11" spans="1:8" x14ac:dyDescent="0.3">
      <c r="A11" s="1">
        <v>9</v>
      </c>
      <c r="B11" s="1" t="s">
        <v>23</v>
      </c>
      <c r="C11" s="1" t="s">
        <v>231</v>
      </c>
      <c r="D11" s="1" t="s">
        <v>232</v>
      </c>
      <c r="E11" s="1" t="s">
        <v>419</v>
      </c>
      <c r="F11" s="1">
        <v>2025</v>
      </c>
      <c r="G11" s="1" t="str">
        <f>"9791194175407"</f>
        <v>9791194175407</v>
      </c>
      <c r="H11" s="1" t="s">
        <v>123</v>
      </c>
    </row>
    <row r="12" spans="1:8" x14ac:dyDescent="0.3">
      <c r="A12" s="1">
        <v>10</v>
      </c>
      <c r="B12" s="1" t="s">
        <v>24</v>
      </c>
      <c r="C12" s="1" t="s">
        <v>233</v>
      </c>
      <c r="D12" s="1" t="s">
        <v>234</v>
      </c>
      <c r="E12" s="1" t="s">
        <v>10</v>
      </c>
      <c r="F12" s="1">
        <v>2025</v>
      </c>
      <c r="G12" s="1" t="str">
        <f>"9791175230200"</f>
        <v>9791175230200</v>
      </c>
      <c r="H12" s="1" t="s">
        <v>124</v>
      </c>
    </row>
    <row r="13" spans="1:8" x14ac:dyDescent="0.3">
      <c r="A13" s="1">
        <v>11</v>
      </c>
      <c r="B13" s="1" t="s">
        <v>25</v>
      </c>
      <c r="C13" s="1" t="s">
        <v>235</v>
      </c>
      <c r="D13" s="1" t="s">
        <v>236</v>
      </c>
      <c r="E13" s="1" t="s">
        <v>420</v>
      </c>
      <c r="F13" s="1">
        <v>2025</v>
      </c>
      <c r="G13" s="1" t="str">
        <f>"9791191439687"</f>
        <v>9791191439687</v>
      </c>
      <c r="H13" s="1" t="s">
        <v>125</v>
      </c>
    </row>
    <row r="14" spans="1:8" x14ac:dyDescent="0.3">
      <c r="A14" s="1">
        <v>12</v>
      </c>
      <c r="B14" s="1" t="s">
        <v>26</v>
      </c>
      <c r="C14" s="1" t="s">
        <v>237</v>
      </c>
      <c r="D14" s="1" t="s">
        <v>238</v>
      </c>
      <c r="E14" s="1" t="s">
        <v>13</v>
      </c>
      <c r="F14" s="1">
        <v>2026</v>
      </c>
      <c r="G14" s="1" t="str">
        <f>"9791130675374"</f>
        <v>9791130675374</v>
      </c>
      <c r="H14" s="1" t="s">
        <v>126</v>
      </c>
    </row>
    <row r="15" spans="1:8" x14ac:dyDescent="0.3">
      <c r="A15" s="1">
        <v>13</v>
      </c>
      <c r="B15" s="1" t="s">
        <v>27</v>
      </c>
      <c r="C15" s="1" t="s">
        <v>239</v>
      </c>
      <c r="D15" s="1" t="s">
        <v>240</v>
      </c>
      <c r="E15" s="1" t="s">
        <v>13</v>
      </c>
      <c r="F15" s="1">
        <v>2026</v>
      </c>
      <c r="G15" s="1" t="str">
        <f>"9791130675442"</f>
        <v>9791130675442</v>
      </c>
      <c r="H15" s="1" t="s">
        <v>127</v>
      </c>
    </row>
    <row r="16" spans="1:8" x14ac:dyDescent="0.3">
      <c r="A16" s="1">
        <v>14</v>
      </c>
      <c r="B16" s="1" t="s">
        <v>28</v>
      </c>
      <c r="C16" s="1" t="s">
        <v>241</v>
      </c>
      <c r="D16" s="1" t="s">
        <v>242</v>
      </c>
      <c r="E16" s="1" t="s">
        <v>13</v>
      </c>
      <c r="F16" s="1">
        <v>2026</v>
      </c>
      <c r="G16" s="1" t="str">
        <f>"9791130675459"</f>
        <v>9791130675459</v>
      </c>
      <c r="H16" s="1" t="s">
        <v>128</v>
      </c>
    </row>
    <row r="17" spans="1:8" x14ac:dyDescent="0.3">
      <c r="A17" s="1">
        <v>15</v>
      </c>
      <c r="B17" s="1" t="s">
        <v>29</v>
      </c>
      <c r="C17" s="1" t="s">
        <v>243</v>
      </c>
      <c r="D17" s="1" t="s">
        <v>244</v>
      </c>
      <c r="E17" s="1" t="s">
        <v>421</v>
      </c>
      <c r="F17" s="1">
        <v>2026</v>
      </c>
      <c r="G17" s="1" t="str">
        <f>"9791163430926"</f>
        <v>9791163430926</v>
      </c>
      <c r="H17" s="1" t="s">
        <v>129</v>
      </c>
    </row>
    <row r="18" spans="1:8" x14ac:dyDescent="0.3">
      <c r="A18" s="1">
        <v>16</v>
      </c>
      <c r="B18" s="1" t="s">
        <v>30</v>
      </c>
      <c r="C18" s="1" t="s">
        <v>245</v>
      </c>
      <c r="D18" s="1" t="s">
        <v>246</v>
      </c>
      <c r="E18" s="1" t="s">
        <v>10</v>
      </c>
      <c r="F18" s="1">
        <v>2026</v>
      </c>
      <c r="G18" s="1" t="str">
        <f>"9791175230293"</f>
        <v>9791175230293</v>
      </c>
      <c r="H18" s="1" t="s">
        <v>130</v>
      </c>
    </row>
    <row r="19" spans="1:8" x14ac:dyDescent="0.3">
      <c r="A19" s="1">
        <v>17</v>
      </c>
      <c r="B19" s="1" t="s">
        <v>31</v>
      </c>
      <c r="C19" s="1" t="s">
        <v>247</v>
      </c>
      <c r="D19" s="1" t="s">
        <v>248</v>
      </c>
      <c r="E19" s="1" t="s">
        <v>10</v>
      </c>
      <c r="F19" s="1">
        <v>2026</v>
      </c>
      <c r="G19" s="1" t="str">
        <f>"9791175230309"</f>
        <v>9791175230309</v>
      </c>
      <c r="H19" s="1" t="s">
        <v>131</v>
      </c>
    </row>
    <row r="20" spans="1:8" x14ac:dyDescent="0.3">
      <c r="A20" s="1">
        <v>18</v>
      </c>
      <c r="B20" s="1" t="s">
        <v>32</v>
      </c>
      <c r="C20" s="1" t="s">
        <v>249</v>
      </c>
      <c r="D20" s="1" t="s">
        <v>250</v>
      </c>
      <c r="E20" s="1" t="s">
        <v>422</v>
      </c>
      <c r="F20" s="1">
        <v>2025</v>
      </c>
      <c r="G20" s="1" t="str">
        <f>"9791199549432"</f>
        <v>9791199549432</v>
      </c>
      <c r="H20" s="1" t="s">
        <v>132</v>
      </c>
    </row>
    <row r="21" spans="1:8" x14ac:dyDescent="0.3">
      <c r="A21" s="1">
        <v>19</v>
      </c>
      <c r="B21" s="1" t="s">
        <v>33</v>
      </c>
      <c r="C21" s="1" t="s">
        <v>251</v>
      </c>
      <c r="D21" s="1" t="s">
        <v>252</v>
      </c>
      <c r="E21" s="1" t="s">
        <v>423</v>
      </c>
      <c r="F21" s="1">
        <v>2026</v>
      </c>
      <c r="G21" s="1" t="str">
        <f>"9791172133672"</f>
        <v>9791172133672</v>
      </c>
      <c r="H21" s="1" t="s">
        <v>133</v>
      </c>
    </row>
    <row r="22" spans="1:8" x14ac:dyDescent="0.3">
      <c r="A22" s="1">
        <v>20</v>
      </c>
      <c r="B22" s="1" t="s">
        <v>34</v>
      </c>
      <c r="C22" s="1" t="s">
        <v>253</v>
      </c>
      <c r="D22" s="1" t="s">
        <v>254</v>
      </c>
      <c r="E22" s="1" t="s">
        <v>424</v>
      </c>
      <c r="F22" s="1">
        <v>2025</v>
      </c>
      <c r="G22" s="1" t="str">
        <f>"9791191311747"</f>
        <v>9791191311747</v>
      </c>
      <c r="H22" s="1" t="s">
        <v>134</v>
      </c>
    </row>
    <row r="23" spans="1:8" x14ac:dyDescent="0.3">
      <c r="A23" s="1">
        <v>21</v>
      </c>
      <c r="B23" s="1" t="s">
        <v>35</v>
      </c>
      <c r="C23" s="1" t="s">
        <v>255</v>
      </c>
      <c r="D23" s="1" t="s">
        <v>256</v>
      </c>
      <c r="E23" s="1" t="s">
        <v>425</v>
      </c>
      <c r="F23" s="1">
        <v>2025</v>
      </c>
      <c r="G23" s="1" t="str">
        <f>"9791199452664"</f>
        <v>9791199452664</v>
      </c>
      <c r="H23" s="1" t="s">
        <v>135</v>
      </c>
    </row>
    <row r="24" spans="1:8" x14ac:dyDescent="0.3">
      <c r="A24" s="1">
        <v>22</v>
      </c>
      <c r="B24" s="1" t="s">
        <v>36</v>
      </c>
      <c r="C24" s="1" t="s">
        <v>257</v>
      </c>
      <c r="D24" s="1" t="s">
        <v>258</v>
      </c>
      <c r="E24" s="1" t="s">
        <v>426</v>
      </c>
      <c r="F24" s="1">
        <v>2025</v>
      </c>
      <c r="G24" s="1" t="str">
        <f>"9791124075067"</f>
        <v>9791124075067</v>
      </c>
      <c r="H24" s="1" t="s">
        <v>136</v>
      </c>
    </row>
    <row r="25" spans="1:8" x14ac:dyDescent="0.3">
      <c r="A25" s="1">
        <v>23</v>
      </c>
      <c r="B25" s="1" t="s">
        <v>37</v>
      </c>
      <c r="C25" s="1" t="s">
        <v>259</v>
      </c>
      <c r="D25" s="1" t="s">
        <v>260</v>
      </c>
      <c r="E25" s="1" t="s">
        <v>421</v>
      </c>
      <c r="F25" s="1">
        <v>2025</v>
      </c>
      <c r="G25" s="1" t="str">
        <f>"9791163430834"</f>
        <v>9791163430834</v>
      </c>
      <c r="H25" s="1" t="s">
        <v>137</v>
      </c>
    </row>
    <row r="26" spans="1:8" x14ac:dyDescent="0.3">
      <c r="A26" s="1">
        <v>24</v>
      </c>
      <c r="B26" s="1" t="s">
        <v>38</v>
      </c>
      <c r="C26" s="1" t="s">
        <v>261</v>
      </c>
      <c r="D26" s="1" t="s">
        <v>262</v>
      </c>
      <c r="E26" s="1" t="s">
        <v>423</v>
      </c>
      <c r="F26" s="1">
        <v>2025</v>
      </c>
      <c r="G26" s="1" t="str">
        <f>"9791172133429"</f>
        <v>9791172133429</v>
      </c>
      <c r="H26" s="1" t="s">
        <v>138</v>
      </c>
    </row>
    <row r="27" spans="1:8" x14ac:dyDescent="0.3">
      <c r="A27" s="1">
        <v>25</v>
      </c>
      <c r="B27" s="1" t="s">
        <v>39</v>
      </c>
      <c r="C27" s="1" t="s">
        <v>263</v>
      </c>
      <c r="D27" s="1" t="s">
        <v>264</v>
      </c>
      <c r="E27" s="1" t="s">
        <v>427</v>
      </c>
      <c r="F27" s="1">
        <v>2025</v>
      </c>
      <c r="G27" s="1" t="str">
        <f>"9791168224803"</f>
        <v>9791168224803</v>
      </c>
      <c r="H27" s="1" t="s">
        <v>139</v>
      </c>
    </row>
    <row r="28" spans="1:8" x14ac:dyDescent="0.3">
      <c r="A28" s="1">
        <v>26</v>
      </c>
      <c r="B28" s="1" t="s">
        <v>40</v>
      </c>
      <c r="C28" s="1" t="s">
        <v>265</v>
      </c>
      <c r="D28" s="1" t="s">
        <v>266</v>
      </c>
      <c r="E28" s="1" t="s">
        <v>13</v>
      </c>
      <c r="F28" s="1">
        <v>2025</v>
      </c>
      <c r="G28" s="1" t="str">
        <f>"9791130672953"</f>
        <v>9791130672953</v>
      </c>
      <c r="H28" s="1" t="s">
        <v>140</v>
      </c>
    </row>
    <row r="29" spans="1:8" x14ac:dyDescent="0.3">
      <c r="A29" s="1">
        <v>27</v>
      </c>
      <c r="B29" s="1" t="s">
        <v>41</v>
      </c>
      <c r="C29" s="1" t="s">
        <v>267</v>
      </c>
      <c r="D29" s="1" t="s">
        <v>238</v>
      </c>
      <c r="E29" s="1" t="s">
        <v>13</v>
      </c>
      <c r="F29" s="1">
        <v>2025</v>
      </c>
      <c r="G29" s="1" t="str">
        <f>"9791130673028"</f>
        <v>9791130673028</v>
      </c>
      <c r="H29" s="1" t="s">
        <v>141</v>
      </c>
    </row>
    <row r="30" spans="1:8" x14ac:dyDescent="0.3">
      <c r="A30" s="1">
        <v>28</v>
      </c>
      <c r="B30" s="1" t="s">
        <v>42</v>
      </c>
      <c r="C30" s="1" t="s">
        <v>268</v>
      </c>
      <c r="D30" s="1" t="s">
        <v>269</v>
      </c>
      <c r="E30" s="1" t="s">
        <v>428</v>
      </c>
      <c r="F30" s="1">
        <v>2025</v>
      </c>
      <c r="G30" s="1" t="str">
        <f>"9788936812614"</f>
        <v>9788936812614</v>
      </c>
      <c r="H30" s="1" t="s">
        <v>142</v>
      </c>
    </row>
    <row r="31" spans="1:8" x14ac:dyDescent="0.3">
      <c r="A31" s="1">
        <v>29</v>
      </c>
      <c r="B31" s="1" t="s">
        <v>43</v>
      </c>
      <c r="C31" s="1" t="s">
        <v>270</v>
      </c>
      <c r="D31" s="1" t="s">
        <v>271</v>
      </c>
      <c r="E31" s="1" t="s">
        <v>429</v>
      </c>
      <c r="F31" s="1">
        <v>2026</v>
      </c>
      <c r="G31" s="1" t="str">
        <f>"9791189534738"</f>
        <v>9791189534738</v>
      </c>
      <c r="H31" s="1" t="s">
        <v>143</v>
      </c>
    </row>
    <row r="32" spans="1:8" x14ac:dyDescent="0.3">
      <c r="A32" s="1">
        <v>30</v>
      </c>
      <c r="B32" s="1" t="s">
        <v>44</v>
      </c>
      <c r="C32" s="1" t="s">
        <v>272</v>
      </c>
      <c r="D32" s="1" t="s">
        <v>273</v>
      </c>
      <c r="E32" s="1" t="s">
        <v>412</v>
      </c>
      <c r="F32" s="1">
        <v>2025</v>
      </c>
      <c r="G32" s="1" t="str">
        <f>"9791130673042"</f>
        <v>9791130673042</v>
      </c>
      <c r="H32" s="1" t="s">
        <v>144</v>
      </c>
    </row>
    <row r="33" spans="1:8" x14ac:dyDescent="0.3">
      <c r="A33" s="1">
        <v>31</v>
      </c>
      <c r="B33" s="1" t="s">
        <v>45</v>
      </c>
      <c r="C33" s="1" t="s">
        <v>274</v>
      </c>
      <c r="D33" s="1" t="s">
        <v>275</v>
      </c>
      <c r="E33" s="1" t="s">
        <v>13</v>
      </c>
      <c r="F33" s="1">
        <v>2025</v>
      </c>
      <c r="G33" s="1" t="str">
        <f>"9791130672151"</f>
        <v>9791130672151</v>
      </c>
      <c r="H33" s="1" t="s">
        <v>145</v>
      </c>
    </row>
    <row r="34" spans="1:8" x14ac:dyDescent="0.3">
      <c r="A34" s="1">
        <v>32</v>
      </c>
      <c r="B34" s="1" t="s">
        <v>46</v>
      </c>
      <c r="C34" s="1" t="s">
        <v>276</v>
      </c>
      <c r="D34" s="1" t="s">
        <v>277</v>
      </c>
      <c r="E34" s="1" t="s">
        <v>416</v>
      </c>
      <c r="F34" s="1">
        <v>2026</v>
      </c>
      <c r="G34" s="1" t="str">
        <f>"9791192788555"</f>
        <v>9791192788555</v>
      </c>
      <c r="H34" s="1" t="s">
        <v>146</v>
      </c>
    </row>
    <row r="35" spans="1:8" x14ac:dyDescent="0.3">
      <c r="A35" s="1">
        <v>33</v>
      </c>
      <c r="B35" s="1" t="s">
        <v>47</v>
      </c>
      <c r="C35" s="1" t="s">
        <v>278</v>
      </c>
      <c r="D35" s="1" t="s">
        <v>279</v>
      </c>
      <c r="E35" s="1" t="s">
        <v>430</v>
      </c>
      <c r="F35" s="1">
        <v>2026</v>
      </c>
      <c r="G35" s="1" t="str">
        <f>"9791199323223"</f>
        <v>9791199323223</v>
      </c>
      <c r="H35" s="1" t="s">
        <v>147</v>
      </c>
    </row>
    <row r="36" spans="1:8" x14ac:dyDescent="0.3">
      <c r="A36" s="1">
        <v>34</v>
      </c>
      <c r="B36" s="1" t="s">
        <v>48</v>
      </c>
      <c r="C36" s="1" t="s">
        <v>280</v>
      </c>
      <c r="D36" s="1" t="s">
        <v>281</v>
      </c>
      <c r="E36" s="1" t="s">
        <v>428</v>
      </c>
      <c r="F36" s="1">
        <v>2026</v>
      </c>
      <c r="G36" s="1" t="str">
        <f>"9788936812652"</f>
        <v>9788936812652</v>
      </c>
      <c r="H36" s="1" t="s">
        <v>148</v>
      </c>
    </row>
    <row r="37" spans="1:8" x14ac:dyDescent="0.3">
      <c r="A37" s="1">
        <v>35</v>
      </c>
      <c r="B37" s="1" t="s">
        <v>49</v>
      </c>
      <c r="C37" s="1" t="s">
        <v>282</v>
      </c>
      <c r="D37" s="1" t="s">
        <v>283</v>
      </c>
      <c r="E37" s="1" t="s">
        <v>415</v>
      </c>
      <c r="F37" s="1">
        <v>2026</v>
      </c>
      <c r="G37" s="1" t="str">
        <f>"9791124070444"</f>
        <v>9791124070444</v>
      </c>
      <c r="H37" s="1" t="s">
        <v>149</v>
      </c>
    </row>
    <row r="38" spans="1:8" x14ac:dyDescent="0.3">
      <c r="A38" s="1">
        <v>36</v>
      </c>
      <c r="B38" s="1" t="s">
        <v>50</v>
      </c>
      <c r="C38" s="1" t="s">
        <v>284</v>
      </c>
      <c r="D38" s="1" t="s">
        <v>285</v>
      </c>
      <c r="E38" s="1" t="s">
        <v>431</v>
      </c>
      <c r="F38" s="1">
        <v>2026</v>
      </c>
      <c r="G38" s="1" t="str">
        <f>"9791175110083"</f>
        <v>9791175110083</v>
      </c>
      <c r="H38" s="1" t="s">
        <v>150</v>
      </c>
    </row>
    <row r="39" spans="1:8" x14ac:dyDescent="0.3">
      <c r="A39" s="1">
        <v>37</v>
      </c>
      <c r="B39" s="1" t="s">
        <v>51</v>
      </c>
      <c r="C39" s="1" t="s">
        <v>286</v>
      </c>
      <c r="D39" s="1" t="s">
        <v>287</v>
      </c>
      <c r="E39" s="1" t="s">
        <v>432</v>
      </c>
      <c r="F39" s="1">
        <v>2025</v>
      </c>
      <c r="G39" s="1" t="str">
        <f>"9791170874065"</f>
        <v>9791170874065</v>
      </c>
      <c r="H39" s="1" t="s">
        <v>151</v>
      </c>
    </row>
    <row r="40" spans="1:8" x14ac:dyDescent="0.3">
      <c r="A40" s="1">
        <v>38</v>
      </c>
      <c r="B40" s="1" t="s">
        <v>52</v>
      </c>
      <c r="C40" s="1" t="s">
        <v>288</v>
      </c>
      <c r="D40" s="1" t="s">
        <v>289</v>
      </c>
      <c r="E40" s="1" t="s">
        <v>421</v>
      </c>
      <c r="F40" s="1">
        <v>2025</v>
      </c>
      <c r="G40" s="1" t="str">
        <f>"9791163430803"</f>
        <v>9791163430803</v>
      </c>
      <c r="H40" s="1" t="s">
        <v>152</v>
      </c>
    </row>
    <row r="41" spans="1:8" x14ac:dyDescent="0.3">
      <c r="A41" s="1">
        <v>39</v>
      </c>
      <c r="B41" s="1" t="s">
        <v>53</v>
      </c>
      <c r="C41" s="1" t="s">
        <v>290</v>
      </c>
      <c r="D41" s="1" t="s">
        <v>289</v>
      </c>
      <c r="E41" s="1" t="s">
        <v>421</v>
      </c>
      <c r="F41" s="1">
        <v>2025</v>
      </c>
      <c r="G41" s="1" t="str">
        <f>"9791163430810"</f>
        <v>9791163430810</v>
      </c>
      <c r="H41" s="1" t="s">
        <v>153</v>
      </c>
    </row>
    <row r="42" spans="1:8" x14ac:dyDescent="0.3">
      <c r="A42" s="1">
        <v>40</v>
      </c>
      <c r="B42" s="1" t="s">
        <v>54</v>
      </c>
      <c r="C42" s="1" t="s">
        <v>291</v>
      </c>
      <c r="D42" s="1" t="s">
        <v>292</v>
      </c>
      <c r="E42" s="1" t="s">
        <v>418</v>
      </c>
      <c r="F42" s="1">
        <v>2025</v>
      </c>
      <c r="G42" s="1" t="str">
        <f>"9791163430841"</f>
        <v>9791163430841</v>
      </c>
      <c r="H42" s="1" t="s">
        <v>154</v>
      </c>
    </row>
    <row r="43" spans="1:8" x14ac:dyDescent="0.3">
      <c r="A43" s="1">
        <v>41</v>
      </c>
      <c r="B43" s="1" t="s">
        <v>55</v>
      </c>
      <c r="C43" s="1" t="s">
        <v>293</v>
      </c>
      <c r="D43" s="1" t="s">
        <v>294</v>
      </c>
      <c r="E43" s="1" t="s">
        <v>433</v>
      </c>
      <c r="F43" s="1">
        <v>2025</v>
      </c>
      <c r="G43" s="1" t="str">
        <f>"9791198742148"</f>
        <v>9791198742148</v>
      </c>
      <c r="H43" s="1" t="s">
        <v>155</v>
      </c>
    </row>
    <row r="44" spans="1:8" x14ac:dyDescent="0.3">
      <c r="A44" s="1">
        <v>42</v>
      </c>
      <c r="B44" s="1" t="s">
        <v>56</v>
      </c>
      <c r="C44" s="1" t="s">
        <v>295</v>
      </c>
      <c r="D44" s="1" t="s">
        <v>296</v>
      </c>
      <c r="E44" s="1" t="s">
        <v>427</v>
      </c>
      <c r="F44" s="1">
        <v>2025</v>
      </c>
      <c r="G44" s="1" t="str">
        <f>"9791168224797"</f>
        <v>9791168224797</v>
      </c>
      <c r="H44" s="1" t="s">
        <v>156</v>
      </c>
    </row>
    <row r="45" spans="1:8" x14ac:dyDescent="0.3">
      <c r="A45" s="1">
        <v>43</v>
      </c>
      <c r="B45" s="1" t="s">
        <v>57</v>
      </c>
      <c r="C45" s="1" t="s">
        <v>297</v>
      </c>
      <c r="D45" s="1" t="s">
        <v>298</v>
      </c>
      <c r="E45" s="1" t="s">
        <v>10</v>
      </c>
      <c r="F45" s="1">
        <v>2025</v>
      </c>
      <c r="G45" s="1" t="str">
        <f>"9791175230101"</f>
        <v>9791175230101</v>
      </c>
      <c r="H45" s="1" t="s">
        <v>157</v>
      </c>
    </row>
    <row r="46" spans="1:8" x14ac:dyDescent="0.3">
      <c r="A46" s="1">
        <v>44</v>
      </c>
      <c r="B46" s="1" t="s">
        <v>58</v>
      </c>
      <c r="C46" s="1" t="s">
        <v>299</v>
      </c>
      <c r="D46" s="1" t="s">
        <v>300</v>
      </c>
      <c r="E46" s="1" t="s">
        <v>434</v>
      </c>
      <c r="F46" s="1">
        <v>2025</v>
      </c>
      <c r="G46" s="1" t="str">
        <f>"9791199457102"</f>
        <v>9791199457102</v>
      </c>
      <c r="H46" s="1" t="s">
        <v>158</v>
      </c>
    </row>
    <row r="47" spans="1:8" x14ac:dyDescent="0.3">
      <c r="A47" s="1">
        <v>45</v>
      </c>
      <c r="B47" s="1" t="s">
        <v>59</v>
      </c>
      <c r="C47" s="1" t="s">
        <v>301</v>
      </c>
      <c r="D47" s="1" t="s">
        <v>302</v>
      </c>
      <c r="E47" s="1" t="s">
        <v>13</v>
      </c>
      <c r="F47" s="1">
        <v>2024</v>
      </c>
      <c r="G47" s="1" t="str">
        <f>"9791130670850"</f>
        <v>9791130670850</v>
      </c>
      <c r="H47" s="1" t="s">
        <v>159</v>
      </c>
    </row>
    <row r="48" spans="1:8" x14ac:dyDescent="0.3">
      <c r="A48" s="1">
        <v>46</v>
      </c>
      <c r="B48" s="1" t="s">
        <v>60</v>
      </c>
      <c r="C48" s="1" t="s">
        <v>303</v>
      </c>
      <c r="D48" s="1" t="s">
        <v>304</v>
      </c>
      <c r="E48" s="1" t="s">
        <v>415</v>
      </c>
      <c r="F48" s="1">
        <v>2025</v>
      </c>
      <c r="G48" s="1" t="str">
        <f>"9791124070437"</f>
        <v>9791124070437</v>
      </c>
      <c r="H48" s="1" t="s">
        <v>160</v>
      </c>
    </row>
    <row r="49" spans="1:8" x14ac:dyDescent="0.3">
      <c r="A49" s="1">
        <v>47</v>
      </c>
      <c r="B49" s="1" t="s">
        <v>61</v>
      </c>
      <c r="C49" s="1" t="s">
        <v>305</v>
      </c>
      <c r="D49" s="1" t="s">
        <v>306</v>
      </c>
      <c r="E49" s="1" t="s">
        <v>435</v>
      </c>
      <c r="F49" s="1">
        <v>2025</v>
      </c>
      <c r="G49" s="1" t="str">
        <f>"9791172133658"</f>
        <v>9791172133658</v>
      </c>
      <c r="H49" s="1" t="s">
        <v>161</v>
      </c>
    </row>
    <row r="50" spans="1:8" x14ac:dyDescent="0.3">
      <c r="A50" s="1">
        <v>48</v>
      </c>
      <c r="B50" s="1" t="s">
        <v>62</v>
      </c>
      <c r="C50" s="1" t="s">
        <v>307</v>
      </c>
      <c r="D50" s="1" t="s">
        <v>308</v>
      </c>
      <c r="E50" s="1" t="s">
        <v>419</v>
      </c>
      <c r="F50" s="1">
        <v>2025</v>
      </c>
      <c r="G50" s="1" t="str">
        <f>"9791194175414"</f>
        <v>9791194175414</v>
      </c>
      <c r="H50" s="1" t="s">
        <v>162</v>
      </c>
    </row>
    <row r="51" spans="1:8" x14ac:dyDescent="0.3">
      <c r="A51" s="1">
        <v>49</v>
      </c>
      <c r="B51" s="1" t="s">
        <v>63</v>
      </c>
      <c r="C51" s="1" t="s">
        <v>309</v>
      </c>
      <c r="D51" s="1" t="s">
        <v>310</v>
      </c>
      <c r="E51" s="1" t="s">
        <v>436</v>
      </c>
      <c r="F51" s="1">
        <v>2025</v>
      </c>
      <c r="G51" s="1" t="str">
        <f>"9788976047625"</f>
        <v>9788976047625</v>
      </c>
      <c r="H51" s="1" t="s">
        <v>163</v>
      </c>
    </row>
    <row r="52" spans="1:8" x14ac:dyDescent="0.3">
      <c r="A52" s="1">
        <v>50</v>
      </c>
      <c r="B52" s="1" t="s">
        <v>64</v>
      </c>
      <c r="C52" s="1" t="s">
        <v>311</v>
      </c>
      <c r="D52" s="1" t="s">
        <v>312</v>
      </c>
      <c r="E52" s="1" t="s">
        <v>437</v>
      </c>
      <c r="F52" s="1">
        <v>2025</v>
      </c>
      <c r="G52" s="1" t="str">
        <f>"9791194508496"</f>
        <v>9791194508496</v>
      </c>
      <c r="H52" s="1" t="s">
        <v>164</v>
      </c>
    </row>
    <row r="53" spans="1:8" x14ac:dyDescent="0.3">
      <c r="A53" s="1">
        <v>51</v>
      </c>
      <c r="B53" s="1" t="s">
        <v>65</v>
      </c>
      <c r="C53" s="1" t="s">
        <v>313</v>
      </c>
      <c r="D53" s="1" t="s">
        <v>314</v>
      </c>
      <c r="E53" s="1" t="s">
        <v>9</v>
      </c>
      <c r="F53" s="1">
        <v>2025</v>
      </c>
      <c r="G53" s="1" t="str">
        <f>"9791199401082"</f>
        <v>9791199401082</v>
      </c>
      <c r="H53" s="1" t="s">
        <v>165</v>
      </c>
    </row>
    <row r="54" spans="1:8" x14ac:dyDescent="0.3">
      <c r="A54" s="1">
        <v>52</v>
      </c>
      <c r="B54" s="1" t="s">
        <v>66</v>
      </c>
      <c r="C54" s="1" t="s">
        <v>315</v>
      </c>
      <c r="D54" s="1" t="s">
        <v>316</v>
      </c>
      <c r="E54" s="1" t="s">
        <v>11</v>
      </c>
      <c r="F54" s="1">
        <v>2026</v>
      </c>
      <c r="G54" s="1" t="str">
        <f>"9791172546168"</f>
        <v>9791172546168</v>
      </c>
      <c r="H54" s="1" t="s">
        <v>166</v>
      </c>
    </row>
    <row r="55" spans="1:8" x14ac:dyDescent="0.3">
      <c r="A55" s="1">
        <v>53</v>
      </c>
      <c r="B55" s="1" t="s">
        <v>67</v>
      </c>
      <c r="C55" s="1" t="s">
        <v>317</v>
      </c>
      <c r="D55" s="1" t="s">
        <v>318</v>
      </c>
      <c r="E55" s="1" t="s">
        <v>438</v>
      </c>
      <c r="F55" s="1">
        <v>2026</v>
      </c>
      <c r="G55" s="1" t="str">
        <f>"9791192421568"</f>
        <v>9791192421568</v>
      </c>
      <c r="H55" s="1" t="s">
        <v>167</v>
      </c>
    </row>
    <row r="56" spans="1:8" x14ac:dyDescent="0.3">
      <c r="A56" s="1">
        <v>54</v>
      </c>
      <c r="B56" s="1" t="s">
        <v>68</v>
      </c>
      <c r="C56" s="1" t="s">
        <v>319</v>
      </c>
      <c r="D56" s="1" t="s">
        <v>320</v>
      </c>
      <c r="E56" s="1" t="s">
        <v>438</v>
      </c>
      <c r="F56" s="1">
        <v>2026</v>
      </c>
      <c r="G56" s="1" t="str">
        <f>"9791192421575"</f>
        <v>9791192421575</v>
      </c>
      <c r="H56" s="1" t="s">
        <v>168</v>
      </c>
    </row>
    <row r="57" spans="1:8" x14ac:dyDescent="0.3">
      <c r="A57" s="1">
        <v>55</v>
      </c>
      <c r="B57" s="1" t="s">
        <v>69</v>
      </c>
      <c r="C57" s="1" t="s">
        <v>321</v>
      </c>
      <c r="D57" s="1" t="s">
        <v>322</v>
      </c>
      <c r="E57" s="1" t="s">
        <v>439</v>
      </c>
      <c r="F57" s="1">
        <v>2026</v>
      </c>
      <c r="G57" s="1" t="str">
        <f>"9791198225016"</f>
        <v>9791198225016</v>
      </c>
      <c r="H57" s="1" t="s">
        <v>169</v>
      </c>
    </row>
    <row r="58" spans="1:8" x14ac:dyDescent="0.3">
      <c r="A58" s="1">
        <v>56</v>
      </c>
      <c r="B58" s="1" t="s">
        <v>70</v>
      </c>
      <c r="C58" s="1" t="s">
        <v>323</v>
      </c>
      <c r="D58" s="1" t="s">
        <v>324</v>
      </c>
      <c r="E58" s="1" t="s">
        <v>440</v>
      </c>
      <c r="F58" s="1">
        <v>2026</v>
      </c>
      <c r="G58" s="1" t="str">
        <f>"9791193289709"</f>
        <v>9791193289709</v>
      </c>
      <c r="H58" s="1" t="s">
        <v>170</v>
      </c>
    </row>
    <row r="59" spans="1:8" x14ac:dyDescent="0.3">
      <c r="A59" s="1">
        <v>57</v>
      </c>
      <c r="B59" s="1" t="s">
        <v>71</v>
      </c>
      <c r="C59" s="1" t="s">
        <v>325</v>
      </c>
      <c r="D59" s="1" t="s">
        <v>326</v>
      </c>
      <c r="E59" s="1" t="s">
        <v>441</v>
      </c>
      <c r="F59" s="1">
        <v>2026</v>
      </c>
      <c r="G59" s="1" t="str">
        <f>"9791197546570"</f>
        <v>9791197546570</v>
      </c>
      <c r="H59" s="1" t="s">
        <v>171</v>
      </c>
    </row>
    <row r="60" spans="1:8" x14ac:dyDescent="0.3">
      <c r="A60" s="1">
        <v>58</v>
      </c>
      <c r="B60" s="1" t="s">
        <v>72</v>
      </c>
      <c r="C60" s="1" t="s">
        <v>327</v>
      </c>
      <c r="D60" s="1" t="s">
        <v>328</v>
      </c>
      <c r="E60" s="1" t="s">
        <v>442</v>
      </c>
      <c r="F60" s="1">
        <v>2026</v>
      </c>
      <c r="G60" s="1" t="str">
        <f>"9791193739228"</f>
        <v>9791193739228</v>
      </c>
      <c r="H60" s="1" t="s">
        <v>172</v>
      </c>
    </row>
    <row r="61" spans="1:8" x14ac:dyDescent="0.3">
      <c r="A61" s="1">
        <v>59</v>
      </c>
      <c r="B61" s="1" t="s">
        <v>73</v>
      </c>
      <c r="C61" s="1" t="s">
        <v>329</v>
      </c>
      <c r="D61" s="1" t="s">
        <v>330</v>
      </c>
      <c r="E61" s="1" t="s">
        <v>443</v>
      </c>
      <c r="F61" s="1">
        <v>2026</v>
      </c>
      <c r="G61" s="1" t="str">
        <f>"9791199327788"</f>
        <v>9791199327788</v>
      </c>
      <c r="H61" s="1" t="s">
        <v>173</v>
      </c>
    </row>
    <row r="62" spans="1:8" x14ac:dyDescent="0.3">
      <c r="A62" s="1">
        <v>60</v>
      </c>
      <c r="B62" s="1" t="s">
        <v>74</v>
      </c>
      <c r="C62" s="1" t="s">
        <v>331</v>
      </c>
      <c r="D62" s="1" t="s">
        <v>332</v>
      </c>
      <c r="E62" s="1" t="s">
        <v>444</v>
      </c>
      <c r="F62" s="1">
        <v>2026</v>
      </c>
      <c r="G62" s="1" t="str">
        <f>"9791198002785"</f>
        <v>9791198002785</v>
      </c>
      <c r="H62" s="1" t="s">
        <v>174</v>
      </c>
    </row>
    <row r="63" spans="1:8" x14ac:dyDescent="0.3">
      <c r="A63" s="1">
        <v>61</v>
      </c>
      <c r="B63" s="1" t="s">
        <v>75</v>
      </c>
      <c r="C63" s="1" t="s">
        <v>333</v>
      </c>
      <c r="D63" s="1" t="s">
        <v>334</v>
      </c>
      <c r="E63" s="1" t="s">
        <v>12</v>
      </c>
      <c r="F63" s="1">
        <v>2026</v>
      </c>
      <c r="G63" s="1" t="str">
        <f>"9791130675404"</f>
        <v>9791130675404</v>
      </c>
      <c r="H63" s="1" t="s">
        <v>175</v>
      </c>
    </row>
    <row r="64" spans="1:8" x14ac:dyDescent="0.3">
      <c r="A64" s="1">
        <v>62</v>
      </c>
      <c r="B64" s="1" t="s">
        <v>76</v>
      </c>
      <c r="C64" s="1" t="s">
        <v>335</v>
      </c>
      <c r="D64" s="1" t="s">
        <v>336</v>
      </c>
      <c r="E64" s="1" t="s">
        <v>12</v>
      </c>
      <c r="F64" s="1">
        <v>2026</v>
      </c>
      <c r="G64" s="1" t="str">
        <f>"9791130673073"</f>
        <v>9791130673073</v>
      </c>
      <c r="H64" s="1" t="s">
        <v>176</v>
      </c>
    </row>
    <row r="65" spans="1:8" x14ac:dyDescent="0.3">
      <c r="A65" s="1">
        <v>63</v>
      </c>
      <c r="B65" s="1" t="s">
        <v>77</v>
      </c>
      <c r="C65" s="1" t="s">
        <v>337</v>
      </c>
      <c r="D65" s="1" t="s">
        <v>338</v>
      </c>
      <c r="E65" s="1" t="s">
        <v>445</v>
      </c>
      <c r="F65" s="1">
        <v>2026</v>
      </c>
      <c r="G65" s="1" t="str">
        <f>"9791130674193"</f>
        <v>9791130674193</v>
      </c>
      <c r="H65" s="1" t="s">
        <v>177</v>
      </c>
    </row>
    <row r="66" spans="1:8" x14ac:dyDescent="0.3">
      <c r="A66" s="1">
        <v>64</v>
      </c>
      <c r="B66" s="1" t="s">
        <v>78</v>
      </c>
      <c r="C66" s="1" t="s">
        <v>339</v>
      </c>
      <c r="D66" s="1" t="s">
        <v>340</v>
      </c>
      <c r="E66" s="1" t="s">
        <v>418</v>
      </c>
      <c r="F66" s="1">
        <v>2026</v>
      </c>
      <c r="G66" s="1" t="str">
        <f>"9791163430889"</f>
        <v>9791163430889</v>
      </c>
      <c r="H66" s="1" t="s">
        <v>178</v>
      </c>
    </row>
    <row r="67" spans="1:8" x14ac:dyDescent="0.3">
      <c r="A67" s="1">
        <v>65</v>
      </c>
      <c r="B67" s="1" t="s">
        <v>79</v>
      </c>
      <c r="C67" s="1" t="s">
        <v>341</v>
      </c>
      <c r="D67" s="1" t="s">
        <v>342</v>
      </c>
      <c r="E67" s="1" t="s">
        <v>446</v>
      </c>
      <c r="F67" s="1">
        <v>2026</v>
      </c>
      <c r="G67" s="1" t="str">
        <f>"9791163430896"</f>
        <v>9791163430896</v>
      </c>
      <c r="H67" s="1" t="s">
        <v>179</v>
      </c>
    </row>
    <row r="68" spans="1:8" x14ac:dyDescent="0.3">
      <c r="A68" s="1">
        <v>66</v>
      </c>
      <c r="B68" s="1" t="s">
        <v>80</v>
      </c>
      <c r="C68" s="1" t="s">
        <v>343</v>
      </c>
      <c r="D68" s="1" t="s">
        <v>344</v>
      </c>
      <c r="E68" s="1" t="s">
        <v>440</v>
      </c>
      <c r="F68" s="1">
        <v>2026</v>
      </c>
      <c r="G68" s="1" t="str">
        <f>"9791193289693"</f>
        <v>9791193289693</v>
      </c>
      <c r="H68" s="1" t="s">
        <v>180</v>
      </c>
    </row>
    <row r="69" spans="1:8" x14ac:dyDescent="0.3">
      <c r="A69" s="1">
        <v>67</v>
      </c>
      <c r="B69" s="1" t="s">
        <v>81</v>
      </c>
      <c r="C69" s="1" t="s">
        <v>345</v>
      </c>
      <c r="D69" s="1" t="s">
        <v>346</v>
      </c>
      <c r="E69" s="1" t="s">
        <v>447</v>
      </c>
      <c r="F69" s="1">
        <v>2025</v>
      </c>
      <c r="G69" s="1" t="str">
        <f>"9791172133696"</f>
        <v>9791172133696</v>
      </c>
      <c r="H69" s="1" t="s">
        <v>181</v>
      </c>
    </row>
    <row r="70" spans="1:8" x14ac:dyDescent="0.3">
      <c r="A70" s="1">
        <v>68</v>
      </c>
      <c r="B70" s="1" t="s">
        <v>82</v>
      </c>
      <c r="C70" s="1" t="s">
        <v>347</v>
      </c>
      <c r="D70" s="1" t="s">
        <v>348</v>
      </c>
      <c r="E70" s="1" t="s">
        <v>448</v>
      </c>
      <c r="F70" s="1">
        <v>2025</v>
      </c>
      <c r="G70" s="1" t="str">
        <f>"9791193749401"</f>
        <v>9791193749401</v>
      </c>
      <c r="H70" s="1" t="s">
        <v>182</v>
      </c>
    </row>
    <row r="71" spans="1:8" x14ac:dyDescent="0.3">
      <c r="A71" s="1">
        <v>69</v>
      </c>
      <c r="B71" s="1" t="s">
        <v>83</v>
      </c>
      <c r="C71" s="1" t="s">
        <v>349</v>
      </c>
      <c r="D71" s="1" t="s">
        <v>350</v>
      </c>
      <c r="E71" s="1" t="s">
        <v>449</v>
      </c>
      <c r="F71" s="1">
        <v>2025</v>
      </c>
      <c r="G71" s="1" t="str">
        <f>"9791194877158"</f>
        <v>9791194877158</v>
      </c>
      <c r="H71" s="1" t="s">
        <v>183</v>
      </c>
    </row>
    <row r="72" spans="1:8" x14ac:dyDescent="0.3">
      <c r="A72" s="1">
        <v>70</v>
      </c>
      <c r="B72" s="1" t="s">
        <v>84</v>
      </c>
      <c r="C72" s="1" t="s">
        <v>351</v>
      </c>
      <c r="D72" s="1" t="s">
        <v>352</v>
      </c>
      <c r="E72" s="1" t="s">
        <v>450</v>
      </c>
      <c r="F72" s="1">
        <v>2025</v>
      </c>
      <c r="G72" s="1" t="str">
        <f>"9791199393486"</f>
        <v>9791199393486</v>
      </c>
      <c r="H72" s="1" t="s">
        <v>184</v>
      </c>
    </row>
    <row r="73" spans="1:8" x14ac:dyDescent="0.3">
      <c r="A73" s="1">
        <v>71</v>
      </c>
      <c r="B73" s="1" t="s">
        <v>85</v>
      </c>
      <c r="C73" s="1" t="s">
        <v>353</v>
      </c>
      <c r="D73" s="1" t="s">
        <v>354</v>
      </c>
      <c r="E73" s="1" t="s">
        <v>450</v>
      </c>
      <c r="F73" s="1">
        <v>2025</v>
      </c>
      <c r="G73" s="1" t="str">
        <f>"9791199393493"</f>
        <v>9791199393493</v>
      </c>
      <c r="H73" s="1" t="s">
        <v>185</v>
      </c>
    </row>
    <row r="74" spans="1:8" x14ac:dyDescent="0.3">
      <c r="A74" s="1">
        <v>72</v>
      </c>
      <c r="B74" s="1" t="s">
        <v>86</v>
      </c>
      <c r="C74" s="1" t="s">
        <v>355</v>
      </c>
      <c r="D74" s="1" t="s">
        <v>356</v>
      </c>
      <c r="E74" s="1" t="s">
        <v>450</v>
      </c>
      <c r="F74" s="1">
        <v>2025</v>
      </c>
      <c r="G74" s="1" t="str">
        <f>"9791161572444"</f>
        <v>9791161572444</v>
      </c>
      <c r="H74" s="1" t="s">
        <v>186</v>
      </c>
    </row>
    <row r="75" spans="1:8" x14ac:dyDescent="0.3">
      <c r="A75" s="1">
        <v>73</v>
      </c>
      <c r="B75" s="1" t="s">
        <v>87</v>
      </c>
      <c r="C75" s="1" t="s">
        <v>357</v>
      </c>
      <c r="D75" s="1" t="s">
        <v>358</v>
      </c>
      <c r="E75" s="1" t="s">
        <v>426</v>
      </c>
      <c r="F75" s="1">
        <v>2025</v>
      </c>
      <c r="G75" s="1" t="str">
        <f>"9791124075050"</f>
        <v>9791124075050</v>
      </c>
      <c r="H75" s="1" t="s">
        <v>187</v>
      </c>
    </row>
    <row r="76" spans="1:8" x14ac:dyDescent="0.3">
      <c r="A76" s="1">
        <v>74</v>
      </c>
      <c r="B76" s="1" t="s">
        <v>88</v>
      </c>
      <c r="C76" s="1" t="s">
        <v>359</v>
      </c>
      <c r="D76" s="1" t="s">
        <v>360</v>
      </c>
      <c r="E76" s="1" t="s">
        <v>451</v>
      </c>
      <c r="F76" s="1">
        <v>2025</v>
      </c>
      <c r="G76" s="1" t="str">
        <f>"9791170874072"</f>
        <v>9791170874072</v>
      </c>
      <c r="H76" s="1" t="s">
        <v>188</v>
      </c>
    </row>
    <row r="77" spans="1:8" x14ac:dyDescent="0.3">
      <c r="A77" s="1">
        <v>75</v>
      </c>
      <c r="B77" s="1" t="s">
        <v>89</v>
      </c>
      <c r="C77" s="1" t="s">
        <v>361</v>
      </c>
      <c r="D77" s="1" t="s">
        <v>362</v>
      </c>
      <c r="E77" s="1" t="s">
        <v>452</v>
      </c>
      <c r="F77" s="1">
        <v>2025</v>
      </c>
      <c r="G77" s="1" t="str">
        <f>"9791167701428"</f>
        <v>9791167701428</v>
      </c>
      <c r="H77" s="1" t="s">
        <v>189</v>
      </c>
    </row>
    <row r="78" spans="1:8" x14ac:dyDescent="0.3">
      <c r="A78" s="1">
        <v>76</v>
      </c>
      <c r="B78" s="1" t="s">
        <v>90</v>
      </c>
      <c r="C78" s="1" t="s">
        <v>363</v>
      </c>
      <c r="D78" s="1" t="s">
        <v>364</v>
      </c>
      <c r="E78" s="1" t="s">
        <v>453</v>
      </c>
      <c r="F78" s="1">
        <v>2025</v>
      </c>
      <c r="G78" s="1" t="str">
        <f>"9791160263749"</f>
        <v>9791160263749</v>
      </c>
      <c r="H78" s="1" t="s">
        <v>190</v>
      </c>
    </row>
    <row r="79" spans="1:8" x14ac:dyDescent="0.3">
      <c r="A79" s="1">
        <v>77</v>
      </c>
      <c r="B79" s="1" t="s">
        <v>91</v>
      </c>
      <c r="C79" s="1" t="s">
        <v>365</v>
      </c>
      <c r="D79" s="1" t="s">
        <v>366</v>
      </c>
      <c r="E79" s="1" t="s">
        <v>453</v>
      </c>
      <c r="F79" s="1">
        <v>2025</v>
      </c>
      <c r="G79" s="1" t="str">
        <f>"9791160263756"</f>
        <v>9791160263756</v>
      </c>
      <c r="H79" s="1" t="s">
        <v>191</v>
      </c>
    </row>
    <row r="80" spans="1:8" x14ac:dyDescent="0.3">
      <c r="A80" s="1">
        <v>78</v>
      </c>
      <c r="B80" s="1" t="s">
        <v>92</v>
      </c>
      <c r="C80" s="1" t="s">
        <v>367</v>
      </c>
      <c r="D80" s="1" t="s">
        <v>368</v>
      </c>
      <c r="E80" s="1" t="s">
        <v>421</v>
      </c>
      <c r="F80" s="1">
        <v>2025</v>
      </c>
      <c r="G80" s="1" t="str">
        <f>"9791163430797"</f>
        <v>9791163430797</v>
      </c>
      <c r="H80" s="1" t="s">
        <v>192</v>
      </c>
    </row>
    <row r="81" spans="1:8" x14ac:dyDescent="0.3">
      <c r="A81" s="1">
        <v>79</v>
      </c>
      <c r="B81" s="1" t="s">
        <v>93</v>
      </c>
      <c r="C81" s="1" t="s">
        <v>369</v>
      </c>
      <c r="D81" s="1" t="s">
        <v>370</v>
      </c>
      <c r="E81" s="1" t="s">
        <v>454</v>
      </c>
      <c r="F81" s="1">
        <v>2025</v>
      </c>
      <c r="G81" s="1" t="str">
        <f>"9791130672984"</f>
        <v>9791130672984</v>
      </c>
      <c r="H81" s="1" t="s">
        <v>193</v>
      </c>
    </row>
    <row r="82" spans="1:8" x14ac:dyDescent="0.3">
      <c r="A82" s="1">
        <v>80</v>
      </c>
      <c r="B82" s="1" t="s">
        <v>94</v>
      </c>
      <c r="C82" s="1" t="s">
        <v>371</v>
      </c>
      <c r="D82" s="1" t="s">
        <v>372</v>
      </c>
      <c r="E82" s="1" t="s">
        <v>455</v>
      </c>
      <c r="F82" s="1">
        <v>2025</v>
      </c>
      <c r="G82" s="1" t="str">
        <f>"9791198964083"</f>
        <v>9791198964083</v>
      </c>
      <c r="H82" s="1" t="s">
        <v>194</v>
      </c>
    </row>
    <row r="83" spans="1:8" x14ac:dyDescent="0.3">
      <c r="A83" s="1">
        <v>81</v>
      </c>
      <c r="B83" s="1" t="s">
        <v>95</v>
      </c>
      <c r="C83" s="1" t="s">
        <v>373</v>
      </c>
      <c r="D83" s="1" t="s">
        <v>374</v>
      </c>
      <c r="E83" s="1" t="s">
        <v>448</v>
      </c>
      <c r="F83" s="1">
        <v>2025</v>
      </c>
      <c r="G83" s="1" t="str">
        <f>"9791193749357"</f>
        <v>9791193749357</v>
      </c>
      <c r="H83" s="1" t="s">
        <v>195</v>
      </c>
    </row>
    <row r="84" spans="1:8" x14ac:dyDescent="0.3">
      <c r="A84" s="1">
        <v>82</v>
      </c>
      <c r="B84" s="1" t="s">
        <v>96</v>
      </c>
      <c r="C84" s="1" t="s">
        <v>375</v>
      </c>
      <c r="D84" s="1" t="s">
        <v>376</v>
      </c>
      <c r="E84" s="1" t="s">
        <v>448</v>
      </c>
      <c r="F84" s="1">
        <v>2025</v>
      </c>
      <c r="G84" s="1" t="str">
        <f>"9791193749371"</f>
        <v>9791193749371</v>
      </c>
      <c r="H84" s="1" t="s">
        <v>196</v>
      </c>
    </row>
    <row r="85" spans="1:8" x14ac:dyDescent="0.3">
      <c r="A85" s="1">
        <v>83</v>
      </c>
      <c r="B85" s="1" t="s">
        <v>97</v>
      </c>
      <c r="C85" s="1" t="s">
        <v>377</v>
      </c>
      <c r="D85" s="1" t="s">
        <v>378</v>
      </c>
      <c r="E85" s="1" t="s">
        <v>456</v>
      </c>
      <c r="F85" s="1">
        <v>2025</v>
      </c>
      <c r="G85" s="1" t="str">
        <f>"9791199255463"</f>
        <v>9791199255463</v>
      </c>
      <c r="H85" s="1" t="s">
        <v>197</v>
      </c>
    </row>
    <row r="86" spans="1:8" x14ac:dyDescent="0.3">
      <c r="A86" s="1">
        <v>84</v>
      </c>
      <c r="B86" s="1" t="s">
        <v>98</v>
      </c>
      <c r="C86" s="1" t="s">
        <v>379</v>
      </c>
      <c r="D86" s="1" t="s">
        <v>380</v>
      </c>
      <c r="E86" s="1" t="s">
        <v>456</v>
      </c>
      <c r="F86" s="1">
        <v>2025</v>
      </c>
      <c r="G86" s="1" t="str">
        <f>"9791199255470"</f>
        <v>9791199255470</v>
      </c>
      <c r="H86" s="1" t="s">
        <v>198</v>
      </c>
    </row>
    <row r="87" spans="1:8" x14ac:dyDescent="0.3">
      <c r="A87" s="1">
        <v>85</v>
      </c>
      <c r="B87" s="1" t="s">
        <v>99</v>
      </c>
      <c r="C87" s="1" t="s">
        <v>381</v>
      </c>
      <c r="D87" s="1" t="s">
        <v>382</v>
      </c>
      <c r="E87" s="1" t="s">
        <v>456</v>
      </c>
      <c r="F87" s="1">
        <v>2025</v>
      </c>
      <c r="G87" s="1" t="str">
        <f>"9791199255487"</f>
        <v>9791199255487</v>
      </c>
      <c r="H87" s="1" t="s">
        <v>199</v>
      </c>
    </row>
    <row r="88" spans="1:8" x14ac:dyDescent="0.3">
      <c r="A88" s="1">
        <v>86</v>
      </c>
      <c r="B88" s="1" t="s">
        <v>100</v>
      </c>
      <c r="C88" s="1" t="s">
        <v>383</v>
      </c>
      <c r="D88" s="1" t="s">
        <v>384</v>
      </c>
      <c r="E88" s="1" t="s">
        <v>456</v>
      </c>
      <c r="F88" s="1">
        <v>2025</v>
      </c>
      <c r="G88" s="1" t="str">
        <f>"9791199555808"</f>
        <v>9791199555808</v>
      </c>
      <c r="H88" s="1" t="s">
        <v>200</v>
      </c>
    </row>
    <row r="89" spans="1:8" x14ac:dyDescent="0.3">
      <c r="A89" s="1">
        <v>87</v>
      </c>
      <c r="B89" s="1" t="s">
        <v>101</v>
      </c>
      <c r="C89" s="1" t="s">
        <v>385</v>
      </c>
      <c r="D89" s="1" t="s">
        <v>386</v>
      </c>
      <c r="E89" s="1" t="s">
        <v>413</v>
      </c>
      <c r="F89" s="1">
        <v>2025</v>
      </c>
      <c r="G89" s="1" t="str">
        <f>"9791194267546"</f>
        <v>9791194267546</v>
      </c>
      <c r="H89" s="1" t="s">
        <v>201</v>
      </c>
    </row>
    <row r="90" spans="1:8" x14ac:dyDescent="0.3">
      <c r="A90" s="1">
        <v>88</v>
      </c>
      <c r="B90" s="1" t="s">
        <v>102</v>
      </c>
      <c r="C90" s="1" t="s">
        <v>387</v>
      </c>
      <c r="D90" s="1" t="s">
        <v>388</v>
      </c>
      <c r="E90" s="1" t="s">
        <v>12</v>
      </c>
      <c r="F90" s="1">
        <v>2025</v>
      </c>
      <c r="G90" s="1" t="str">
        <f>"9791130672960"</f>
        <v>9791130672960</v>
      </c>
      <c r="H90" s="1" t="s">
        <v>202</v>
      </c>
    </row>
    <row r="91" spans="1:8" x14ac:dyDescent="0.3">
      <c r="A91" s="1">
        <v>89</v>
      </c>
      <c r="B91" s="1" t="s">
        <v>103</v>
      </c>
      <c r="C91" s="1" t="s">
        <v>389</v>
      </c>
      <c r="D91" s="1" t="s">
        <v>390</v>
      </c>
      <c r="E91" s="1" t="s">
        <v>457</v>
      </c>
      <c r="F91" s="1">
        <v>2025</v>
      </c>
      <c r="G91" s="1" t="str">
        <f>"9791199276949"</f>
        <v>9791199276949</v>
      </c>
      <c r="H91" s="1" t="s">
        <v>203</v>
      </c>
    </row>
    <row r="92" spans="1:8" x14ac:dyDescent="0.3">
      <c r="A92" s="1">
        <v>90</v>
      </c>
      <c r="B92" s="1" t="s">
        <v>104</v>
      </c>
      <c r="C92" s="1" t="s">
        <v>391</v>
      </c>
      <c r="D92" s="1" t="s">
        <v>392</v>
      </c>
      <c r="E92" s="1" t="s">
        <v>458</v>
      </c>
      <c r="F92" s="1">
        <v>2025</v>
      </c>
      <c r="G92" s="1" t="str">
        <f>"9791198808899"</f>
        <v>9791198808899</v>
      </c>
      <c r="H92" s="1" t="s">
        <v>204</v>
      </c>
    </row>
    <row r="93" spans="1:8" x14ac:dyDescent="0.3">
      <c r="A93" s="1">
        <v>91</v>
      </c>
      <c r="B93" s="1" t="s">
        <v>105</v>
      </c>
      <c r="C93" s="1" t="s">
        <v>393</v>
      </c>
      <c r="D93" s="1" t="s">
        <v>394</v>
      </c>
      <c r="E93" s="1" t="s">
        <v>458</v>
      </c>
      <c r="F93" s="1">
        <v>2025</v>
      </c>
      <c r="G93" s="1" t="str">
        <f>"9791199499515"</f>
        <v>9791199499515</v>
      </c>
      <c r="H93" s="1" t="s">
        <v>205</v>
      </c>
    </row>
    <row r="94" spans="1:8" x14ac:dyDescent="0.3">
      <c r="A94" s="1">
        <v>92</v>
      </c>
      <c r="B94" s="1" t="s">
        <v>106</v>
      </c>
      <c r="C94" s="1" t="s">
        <v>395</v>
      </c>
      <c r="D94" s="1" t="s">
        <v>396</v>
      </c>
      <c r="E94" s="1" t="s">
        <v>458</v>
      </c>
      <c r="F94" s="1">
        <v>2025</v>
      </c>
      <c r="G94" s="1" t="str">
        <f>"9791199499522"</f>
        <v>9791199499522</v>
      </c>
      <c r="H94" s="1" t="s">
        <v>206</v>
      </c>
    </row>
    <row r="95" spans="1:8" x14ac:dyDescent="0.3">
      <c r="A95" s="1">
        <v>93</v>
      </c>
      <c r="B95" s="1" t="s">
        <v>107</v>
      </c>
      <c r="C95" s="1" t="s">
        <v>397</v>
      </c>
      <c r="D95" s="1" t="s">
        <v>398</v>
      </c>
      <c r="E95" s="1" t="s">
        <v>454</v>
      </c>
      <c r="F95" s="1">
        <v>2025</v>
      </c>
      <c r="G95" s="1" t="str">
        <f>"9791130672120"</f>
        <v>9791130672120</v>
      </c>
      <c r="H95" s="1" t="s">
        <v>207</v>
      </c>
    </row>
    <row r="96" spans="1:8" x14ac:dyDescent="0.3">
      <c r="A96" s="1">
        <v>94</v>
      </c>
      <c r="B96" s="1" t="s">
        <v>108</v>
      </c>
      <c r="C96" s="1" t="s">
        <v>399</v>
      </c>
      <c r="D96" s="1" t="s">
        <v>400</v>
      </c>
      <c r="E96" s="1" t="s">
        <v>12</v>
      </c>
      <c r="F96" s="1">
        <v>2025</v>
      </c>
      <c r="G96" s="1" t="str">
        <f>"9791130672113"</f>
        <v>9791130672113</v>
      </c>
      <c r="H96" s="1" t="s">
        <v>208</v>
      </c>
    </row>
    <row r="97" spans="1:8" x14ac:dyDescent="0.3">
      <c r="A97" s="1">
        <v>95</v>
      </c>
      <c r="B97" s="1" t="s">
        <v>109</v>
      </c>
      <c r="C97" s="1" t="s">
        <v>401</v>
      </c>
      <c r="D97" s="1" t="s">
        <v>402</v>
      </c>
      <c r="E97" s="1" t="s">
        <v>12</v>
      </c>
      <c r="F97" s="1">
        <v>2025</v>
      </c>
      <c r="G97" s="1" t="str">
        <f>"9791130672137"</f>
        <v>9791130672137</v>
      </c>
      <c r="H97" s="1" t="s">
        <v>209</v>
      </c>
    </row>
    <row r="98" spans="1:8" x14ac:dyDescent="0.3">
      <c r="A98" s="1">
        <v>96</v>
      </c>
      <c r="B98" s="1" t="s">
        <v>110</v>
      </c>
      <c r="C98" s="1" t="s">
        <v>403</v>
      </c>
      <c r="D98" s="1" t="s">
        <v>404</v>
      </c>
      <c r="E98" s="1" t="s">
        <v>454</v>
      </c>
      <c r="F98" s="1">
        <v>2025</v>
      </c>
      <c r="G98" s="1" t="str">
        <f>"9791130672144"</f>
        <v>9791130672144</v>
      </c>
      <c r="H98" s="1" t="s">
        <v>210</v>
      </c>
    </row>
    <row r="99" spans="1:8" x14ac:dyDescent="0.3">
      <c r="A99" s="1">
        <v>97</v>
      </c>
      <c r="B99" s="1" t="s">
        <v>111</v>
      </c>
      <c r="C99" s="1" t="s">
        <v>405</v>
      </c>
      <c r="D99" s="1" t="s">
        <v>374</v>
      </c>
      <c r="E99" s="1" t="s">
        <v>459</v>
      </c>
      <c r="F99" s="1">
        <v>2025</v>
      </c>
      <c r="G99" s="1" t="str">
        <f>"9791193692110"</f>
        <v>9791193692110</v>
      </c>
      <c r="H99" s="1" t="s">
        <v>211</v>
      </c>
    </row>
    <row r="100" spans="1:8" x14ac:dyDescent="0.3">
      <c r="A100" s="1">
        <v>98</v>
      </c>
      <c r="B100" s="1" t="s">
        <v>112</v>
      </c>
      <c r="C100" s="1" t="s">
        <v>406</v>
      </c>
      <c r="D100" s="1" t="s">
        <v>407</v>
      </c>
      <c r="E100" s="1" t="s">
        <v>460</v>
      </c>
      <c r="F100" s="1">
        <v>2026</v>
      </c>
      <c r="G100" s="1" t="str">
        <f>"9791172546175"</f>
        <v>9791172546175</v>
      </c>
      <c r="H100" s="1" t="s">
        <v>212</v>
      </c>
    </row>
    <row r="101" spans="1:8" x14ac:dyDescent="0.3">
      <c r="A101" s="1">
        <v>99</v>
      </c>
      <c r="B101" s="1" t="s">
        <v>113</v>
      </c>
      <c r="C101" s="1" t="s">
        <v>408</v>
      </c>
      <c r="D101" s="1" t="s">
        <v>409</v>
      </c>
      <c r="E101" s="1" t="s">
        <v>447</v>
      </c>
      <c r="F101" s="1">
        <v>2025</v>
      </c>
      <c r="G101" s="1" t="str">
        <f>"9791172133276"</f>
        <v>9791172133276</v>
      </c>
      <c r="H101" s="1" t="s">
        <v>213</v>
      </c>
    </row>
    <row r="102" spans="1:8" x14ac:dyDescent="0.3">
      <c r="A102" s="1">
        <v>100</v>
      </c>
      <c r="B102" s="1" t="s">
        <v>114</v>
      </c>
      <c r="C102" s="1" t="s">
        <v>410</v>
      </c>
      <c r="D102" s="1" t="s">
        <v>411</v>
      </c>
      <c r="E102" s="1" t="s">
        <v>461</v>
      </c>
      <c r="F102" s="1">
        <v>2025</v>
      </c>
      <c r="G102" s="1" t="str">
        <f>"9791164848058"</f>
        <v>9791164848058</v>
      </c>
      <c r="H102" s="1" t="s">
        <v>214</v>
      </c>
    </row>
  </sheetData>
  <mergeCells count="1">
    <mergeCell ref="A1:H1"/>
  </mergeCells>
  <phoneticPr fontId="1" type="noConversion"/>
  <conditionalFormatting sqref="B3:B7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청소년자료실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2026-08-26T07:11:44Z</dcterms:modified>
</cp:coreProperties>
</file>