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3.장서확충\수서\희망도서\9차\"/>
    </mc:Choice>
  </mc:AlternateContent>
  <xr:revisionPtr revIDLastSave="0" documentId="13_ncr:1_{3EA0682E-C824-4087-AF00-3EC2BC8DE839}" xr6:coauthVersionLast="36" xr6:coauthVersionMax="36" xr10:uidLastSave="{00000000-0000-0000-0000-000000000000}"/>
  <bookViews>
    <workbookView xWindow="0" yWindow="0" windowWidth="20700" windowHeight="9795" xr2:uid="{00000000-000D-0000-FFFF-FFFF00000000}"/>
  </bookViews>
  <sheets>
    <sheet name="청소녀자료실" sheetId="2" r:id="rId1"/>
    <sheet name="어린이자료실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8" i="2" l="1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G23" i="1" l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<sst xmlns="http://schemas.openxmlformats.org/spreadsheetml/2006/main" count="403" uniqueCount="384">
  <si>
    <t>서명</t>
  </si>
  <si>
    <t>저작자</t>
  </si>
  <si>
    <t>발행자</t>
  </si>
  <si>
    <t>발행년</t>
  </si>
  <si>
    <t>ISBN</t>
  </si>
  <si>
    <t>위즈덤하우스</t>
  </si>
  <si>
    <t>책읽는곰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</si>
  <si>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</si>
  <si>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</si>
  <si>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</si>
  <si>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등록번호</t>
    <phoneticPr fontId="1" type="noConversion"/>
  </si>
  <si>
    <t>아울북:북이십일</t>
  </si>
  <si>
    <t>한스미디어</t>
  </si>
  <si>
    <t>비즈니스북스</t>
  </si>
  <si>
    <t>다산어린이:다산북스</t>
  </si>
  <si>
    <t>아울북</t>
  </si>
  <si>
    <t>대원키즈:대원씨아이</t>
  </si>
  <si>
    <t>조주희 글;김정한 그림</t>
  </si>
  <si>
    <t>학산키즈:학산문화사</t>
  </si>
  <si>
    <t>웅진지식하우스</t>
  </si>
  <si>
    <t>몽스북</t>
  </si>
  <si>
    <t>2026년 청소년도서관 희망도서(9차 목록) - 청소년자료실</t>
    <phoneticPr fontId="1" type="noConversion"/>
  </si>
  <si>
    <t>JU0000065049</t>
  </si>
  <si>
    <t>(부동산 전문 변호사의) 경매 유치권 이렇게 쉬웠어? : 부동산 경매 상위 1％만 아는 유치권의 비밀을 공개한다!</t>
  </si>
  <si>
    <t>이시훈 지음</t>
  </si>
  <si>
    <t>지혜로</t>
  </si>
  <si>
    <t>청 367.564-이59ㄱ</t>
  </si>
  <si>
    <t>JU0000065050</t>
  </si>
  <si>
    <t>미안하지만 싫습니다 : 무례한 세상에 보내는 깍듯한 디스</t>
  </si>
  <si>
    <t>정준화 지음</t>
  </si>
  <si>
    <t>청 818-정77ㅁ</t>
  </si>
  <si>
    <t>JU0000065051</t>
  </si>
  <si>
    <t>썰레임 꿈의 악마. 5 : 꿈을 파는 가게</t>
  </si>
  <si>
    <t>썰레임 원작;김언정 글;정수영 그림</t>
  </si>
  <si>
    <t>아 813.8-썰233ㅆ-5</t>
  </si>
  <si>
    <t>JU0000065052</t>
  </si>
  <si>
    <t>노력이 무기가 될 때 : 선행 없이 하위권으로 시작한 과학고 실전 분투기</t>
  </si>
  <si>
    <t>김현주 지음</t>
  </si>
  <si>
    <t>청림Life</t>
  </si>
  <si>
    <t>청 378.9-김94ㄴ</t>
  </si>
  <si>
    <t>JU0000065053</t>
  </si>
  <si>
    <t>(요즘 바이브 코딩) 수익화 앱 만들기 with 커서 AI 마켓 등록·인앱 결제·구독 상품</t>
  </si>
  <si>
    <t>시몬 지음</t>
  </si>
  <si>
    <t>골든래빗</t>
  </si>
  <si>
    <t>청 004.73-시35ㅅ</t>
  </si>
  <si>
    <t>JU0000065054</t>
  </si>
  <si>
    <t>(난생 처음 한번 들어보는) 클래식 수업. 10:, 비틀스, 대중의 클래식</t>
  </si>
  <si>
    <t>민은기 지음;강한 그림</t>
  </si>
  <si>
    <t>사회평론</t>
  </si>
  <si>
    <t>청 670.15-민68ㅋ-10</t>
  </si>
  <si>
    <t>JU0000065055</t>
  </si>
  <si>
    <t>드래곤 마스터. 19:, 씨 드래곤의 파도</t>
  </si>
  <si>
    <t>트레이시 웨스트 글;매트 러브리지 그림;윤영 옮김</t>
  </si>
  <si>
    <t>아 843.6-웨58ㄷ-19</t>
  </si>
  <si>
    <t>JU0000065056</t>
  </si>
  <si>
    <t>무적 이순신. 10:, 무적의 전라좌수영</t>
  </si>
  <si>
    <t>박지연,박한 글;김기수,한지혜 그림</t>
  </si>
  <si>
    <t>아 991.1-박79ㅁ-10</t>
  </si>
  <si>
    <t>JU0000065057</t>
  </si>
  <si>
    <t>열혈 세종대왕. 6:, 화염 속 세종의 결심</t>
  </si>
  <si>
    <t>박지연,박한 글;이지운 그림</t>
  </si>
  <si>
    <t>아 991.1-박79ㅇ-6</t>
  </si>
  <si>
    <t>JU0000065058</t>
  </si>
  <si>
    <t>Go Go 카카오프렌즈 자연탐사. 16:, 폴리네시아 제도</t>
  </si>
  <si>
    <t>아 472-조77ㄱ-16</t>
  </si>
  <si>
    <t>JU0000065059</t>
  </si>
  <si>
    <t>소맥거핀의 인체 친구들. 7:, 콰르르릉 역대급 장 트러블!</t>
  </si>
  <si>
    <t>소맥거핀 원작;서후 글;김기수 그림</t>
  </si>
  <si>
    <t>아 511-소32ㅅ-7</t>
  </si>
  <si>
    <t>JU0000065060</t>
  </si>
  <si>
    <t>비만록 : 나는 마운자로를 맞는 의사다</t>
  </si>
  <si>
    <t>장형우 지음</t>
  </si>
  <si>
    <t>아침사과</t>
  </si>
  <si>
    <t>청 513.398-장94ㅂ</t>
  </si>
  <si>
    <t>JU0000065061</t>
  </si>
  <si>
    <t>친구가 생기는 비밀 게임</t>
  </si>
  <si>
    <t>김나다랑 글;홍몽글 그림</t>
  </si>
  <si>
    <t>내일을여는책</t>
  </si>
  <si>
    <t>아 813.8-김211ㅊ</t>
  </si>
  <si>
    <t>JU0000065062</t>
  </si>
  <si>
    <t>못생긴 제인 그리고 인어</t>
  </si>
  <si>
    <t>베라 브로스골 지음;조고은 옮김</t>
  </si>
  <si>
    <t>보물창고:푸른책들</t>
  </si>
  <si>
    <t>청 843.6-브235ㅁ</t>
  </si>
  <si>
    <t>JU0000065063</t>
  </si>
  <si>
    <t>변호사 어벤저스. 10:, 청소년 보호법, 바른길을 찾아라! : 어린이 법학 동화</t>
  </si>
  <si>
    <t>고희정 글;최미란 그림</t>
  </si>
  <si>
    <t>가나:가나문화콘텐츠</t>
  </si>
  <si>
    <t>아 360-고98ㅂ-10</t>
  </si>
  <si>
    <t>JU0000065064</t>
  </si>
  <si>
    <t>변호사 어벤저스. 11:, 헌법, 기본권을 수호하라! : 어린이 법학 동화</t>
  </si>
  <si>
    <t>아 360-고98ㅂ-11</t>
  </si>
  <si>
    <t>JU0000065065</t>
  </si>
  <si>
    <t>(더포스 현이쌤의) 알짜 수영 레슨</t>
  </si>
  <si>
    <t>이현이 지음</t>
  </si>
  <si>
    <t>서사원</t>
  </si>
  <si>
    <t>청 696.1-이94ㅇ</t>
  </si>
  <si>
    <t>JU0000065066</t>
  </si>
  <si>
    <t>헛수고의 심리학 : 노력을 실패로 만드는 17가지 착각</t>
  </si>
  <si>
    <t>화양 지음;하은지 옮김</t>
  </si>
  <si>
    <t>파인북</t>
  </si>
  <si>
    <t>청 189-화62ㅎ</t>
  </si>
  <si>
    <t>JU0000065067</t>
  </si>
  <si>
    <t>평생 부자 머니 플랜 : 20대부터 노후까지 '돈 걱정 ZERO' 로드맵</t>
  </si>
  <si>
    <t>조기윤,장경훈,임다혜 [공]지음</t>
  </si>
  <si>
    <t>청 327.8-조19ㅍ</t>
  </si>
  <si>
    <t>JU0000065068</t>
  </si>
  <si>
    <t>어떻게 말해야 사람의 마음을 얻는가 : 결국 목적을 달성하는 과학적 대화의 법칙</t>
  </si>
  <si>
    <t>앨리슨 우드 브룩스 지음;이수경 옮김</t>
  </si>
  <si>
    <t>웅진지식하우스:웅진씽크빅</t>
  </si>
  <si>
    <t>청 802.56-브237ㅇ</t>
  </si>
  <si>
    <t>JU0000065069</t>
  </si>
  <si>
    <t>비밀 하나 알려줄까</t>
  </si>
  <si>
    <t>프리다 맥파든 지음;박지현 옮김</t>
  </si>
  <si>
    <t>Book Plaza(북플라자)</t>
  </si>
  <si>
    <t>청 843.6-맥841ㅂ</t>
  </si>
  <si>
    <t>JU0000065070</t>
  </si>
  <si>
    <t>더 우먼</t>
  </si>
  <si>
    <t>크리스틴 해나 글;공경희 옮김</t>
  </si>
  <si>
    <t>알파미디어</t>
  </si>
  <si>
    <t>청 843.6-해211ㄷ</t>
  </si>
  <si>
    <t>JU0000065071</t>
  </si>
  <si>
    <t>거절의 기술 : 무례하지 않게, 그러나 단호하게 나를 지키는 법</t>
  </si>
  <si>
    <t>바네사 패트릭 지음;이주만 옮김</t>
  </si>
  <si>
    <t>상상스퀘어</t>
  </si>
  <si>
    <t>청 199.1-패838ㄱ</t>
  </si>
  <si>
    <t>JU0000065072</t>
  </si>
  <si>
    <t>유럽도시기행. 3:, Madrid Barcelona Lisbon Porto</t>
  </si>
  <si>
    <t>유시민 지음;한경혜 사진</t>
  </si>
  <si>
    <t>생각의길</t>
  </si>
  <si>
    <t>청 982.02-유59ㅇ-3</t>
  </si>
  <si>
    <t>JU0000065073</t>
  </si>
  <si>
    <t>(진실 혹은 거짓) 인체 : 알수록 놀라운 우리 몸의 비밀</t>
  </si>
  <si>
    <t>이지 하월 지음;윤영 옮김</t>
  </si>
  <si>
    <t>기탄출판</t>
  </si>
  <si>
    <t>아 511.1-하67ㅇ</t>
  </si>
  <si>
    <t>JU0000065074</t>
  </si>
  <si>
    <t>누룽지 이사 대작전</t>
  </si>
  <si>
    <t>신민경 지음;이은주 그림</t>
  </si>
  <si>
    <t>우리교육</t>
  </si>
  <si>
    <t>아 813.8-신39ㄴ</t>
  </si>
  <si>
    <t>JU0000065075</t>
  </si>
  <si>
    <t>흔들려야, 마흔!</t>
  </si>
  <si>
    <t>송효지 지음</t>
  </si>
  <si>
    <t>이너뷰</t>
  </si>
  <si>
    <t>청 818-송96ㅎ</t>
  </si>
  <si>
    <t>JU0000065076</t>
  </si>
  <si>
    <t>(청소년을 위한) 유전자 수업 : 영화가 묻고 과학이 답하다</t>
  </si>
  <si>
    <t>설재웅 지음</t>
  </si>
  <si>
    <t>반니</t>
  </si>
  <si>
    <t>청 476.1-설72ㅇ</t>
  </si>
  <si>
    <t>JU0000065077</t>
  </si>
  <si>
    <t>(청소년을 위한) 처음 물리학 : 물리학이 '처음'인 친구들에게</t>
  </si>
  <si>
    <t>권영균 지음</t>
  </si>
  <si>
    <t>청아출판사</t>
  </si>
  <si>
    <t>청 420-권64ㅊ</t>
  </si>
  <si>
    <t>JU0000065078</t>
  </si>
  <si>
    <t>수원화성 벽돌공 아이</t>
  </si>
  <si>
    <t>박영주 글;은정지음 그림</t>
  </si>
  <si>
    <t>이지북</t>
  </si>
  <si>
    <t>아 813.8-박64ㅅ</t>
  </si>
  <si>
    <t>JU0000065079</t>
  </si>
  <si>
    <t>(타키 포오) 얼렁뚱땅 상식스쿨. 10</t>
  </si>
  <si>
    <t>캐릭온TV 원작;김언정 글;조수현 그림</t>
  </si>
  <si>
    <t>아 031-캐239ㅇ-10</t>
  </si>
  <si>
    <t>JU0000065080</t>
  </si>
  <si>
    <t>우리말 어법 사전 : 헷갈리고 잘 틀리는 우리말 바로쓰기</t>
  </si>
  <si>
    <t>김종욱 지음</t>
  </si>
  <si>
    <t>미문사</t>
  </si>
  <si>
    <t>청 714.03-김75ㅇ</t>
  </si>
  <si>
    <t>JU0000065081</t>
  </si>
  <si>
    <t>다정한 위선자 : 메리 쿠비카 장편소설</t>
  </si>
  <si>
    <t>메리 쿠비카 지음;신솔잎 옮김</t>
  </si>
  <si>
    <t>해피북스투유</t>
  </si>
  <si>
    <t>청 843.6-쿠49ㄷ</t>
  </si>
  <si>
    <t>JU0000065082</t>
  </si>
  <si>
    <t>푸른 성 : 루시드 몽고메리 소설</t>
  </si>
  <si>
    <t>루시드 몽고메리 지음;김재용 옮김</t>
  </si>
  <si>
    <t>책깃</t>
  </si>
  <si>
    <t>청 843.5-몽15ㅍ</t>
  </si>
  <si>
    <t>JU0000065083</t>
  </si>
  <si>
    <t>카프네 : 아베 아키코 장편소설</t>
  </si>
  <si>
    <t>아베 아키코 지음;이소담 옮김</t>
  </si>
  <si>
    <t>은행나무</t>
  </si>
  <si>
    <t>청 833.6-아43ㅋ</t>
  </si>
  <si>
    <t>JU0000065084</t>
  </si>
  <si>
    <t>일상 질문 사전 : 100가지 물건으로 일상을 다르게 보고 뒤집어 생각하는 법</t>
  </si>
  <si>
    <t>전성원 지음</t>
  </si>
  <si>
    <t>유유</t>
  </si>
  <si>
    <t>청 331.5-전53ㅇ</t>
  </si>
  <si>
    <t>JU0000065085</t>
  </si>
  <si>
    <t>(고사성어로 배우는) 천자문</t>
  </si>
  <si>
    <t>강영수 지음</t>
  </si>
  <si>
    <t>국제어학연구소 출판부</t>
  </si>
  <si>
    <t>청 711.47-강64ㅊ</t>
  </si>
  <si>
    <t>JU0000065086</t>
  </si>
  <si>
    <t>다시, 뒷면에게</t>
  </si>
  <si>
    <t>임솔아 지음</t>
  </si>
  <si>
    <t>문학과지성사</t>
  </si>
  <si>
    <t>청 814.7-임55ㄷ</t>
  </si>
  <si>
    <t>JU0000065087</t>
  </si>
  <si>
    <t>세입자 : 프리다 맥파든 장편소설</t>
  </si>
  <si>
    <t>프리다 맥파든 지음;이경아 옮김</t>
  </si>
  <si>
    <t>밝은세상</t>
  </si>
  <si>
    <t>청 843.6-맥841ㅅ</t>
  </si>
  <si>
    <t>JU0000065088</t>
  </si>
  <si>
    <t>기자의 글쓰기  : 모든 장르에 통하는 강력한 글쓰기 전략</t>
  </si>
  <si>
    <t>박종인 지음</t>
  </si>
  <si>
    <t>와이즈맵</t>
  </si>
  <si>
    <t>청 802-박75ㄱ</t>
  </si>
  <si>
    <t>JU0000065089</t>
  </si>
  <si>
    <t>센스 있는 생각에는 틀이 있다 : 감각을 논리로 직감을 성과로 바꾸는 인사이트 사고법</t>
  </si>
  <si>
    <t>사토 마키,아사미 아야카 [공]지음;조사연 옮김</t>
  </si>
  <si>
    <t>알레</t>
  </si>
  <si>
    <t>청 325.5-사835ㅅ</t>
  </si>
  <si>
    <t>JU0000065090</t>
  </si>
  <si>
    <t>브랜드 디자인, 이렇게 하면 되나요?</t>
  </si>
  <si>
    <t>백디 지음</t>
  </si>
  <si>
    <t>Jpub(제이펍)</t>
  </si>
  <si>
    <t>청 658-백229ㅂ</t>
  </si>
  <si>
    <t>JU0000065091</t>
  </si>
  <si>
    <t>(법의학자 유성호의)인체 탐구 프로젝트. 2:, 순환 기관-쿵쾅쿵쾅, 멈추지 않는 심장!</t>
  </si>
  <si>
    <t>류미정 글;김래현 그림</t>
  </si>
  <si>
    <t>아 511.1-류39ㅇ-2</t>
  </si>
  <si>
    <t>JU0000065092</t>
  </si>
  <si>
    <t>(물리박사  김상욱의) 수상한 연구실. 0:, 물리 이데아의 탄생</t>
  </si>
  <si>
    <t>김하연 글;정순규 그림</t>
  </si>
  <si>
    <t>아 420-김91ㅅ-0</t>
  </si>
  <si>
    <t>JU0000065093</t>
  </si>
  <si>
    <t>드래곤 히어로. 4:, 대지의 속박</t>
  </si>
  <si>
    <t>이재문 글;김지인 그림</t>
  </si>
  <si>
    <t>주니어김영사</t>
  </si>
  <si>
    <t>아 813.8-이72ㄷ-4</t>
  </si>
  <si>
    <t>JU0000065094</t>
  </si>
  <si>
    <t>로컬에서 뭐 할래? : 로컬·콘텐츠·AI로 내 일을 만드는 법</t>
  </si>
  <si>
    <t>김태관 지음</t>
  </si>
  <si>
    <t>호미북스</t>
  </si>
  <si>
    <t>청 325.21-김832ㄹ</t>
  </si>
  <si>
    <t>JU0000065095</t>
  </si>
  <si>
    <t>루미너스</t>
  </si>
  <si>
    <t>박지선 지음;박선호 옮김</t>
  </si>
  <si>
    <t>황금가지</t>
  </si>
  <si>
    <t>청 843.6-박79ㄹ</t>
  </si>
  <si>
    <t>JU0000065096</t>
  </si>
  <si>
    <t>윗집 부부</t>
  </si>
  <si>
    <t>황보름 지음</t>
  </si>
  <si>
    <t>클레이하우스</t>
  </si>
  <si>
    <t>청 813.7-황45ㅇ</t>
  </si>
  <si>
    <t>JU0000065097</t>
  </si>
  <si>
    <t>오늘도 내 마음에 들고 싶어서 : 매일 나를 들여다보기 위해 마음의 문을 두드립니다</t>
  </si>
  <si>
    <t>버들 글·그림</t>
  </si>
  <si>
    <t>피카</t>
  </si>
  <si>
    <t>청 818-버228ㅇ</t>
  </si>
  <si>
    <t>JU0000065098</t>
  </si>
  <si>
    <t>시드니에서 1년, 잘 놀다 갑니다</t>
  </si>
  <si>
    <t>신혜영 글·사진</t>
  </si>
  <si>
    <t>은화서</t>
  </si>
  <si>
    <t>청 986.202-신94ㅅ</t>
  </si>
  <si>
    <t>JU0000065099</t>
  </si>
  <si>
    <t>오염된 잔</t>
  </si>
  <si>
    <t>로버트 잭슨 베넷 지음;이나경 옮김</t>
  </si>
  <si>
    <t>청 843.6-베213ㅇ</t>
  </si>
  <si>
    <t>JU0000065100</t>
  </si>
  <si>
    <t>쓱 보면 쏙 이해되는 밈고사성어</t>
  </si>
  <si>
    <t>김미경(김환타) 지음</t>
  </si>
  <si>
    <t>제이펍</t>
  </si>
  <si>
    <t>아 714-김39ㅆ</t>
  </si>
  <si>
    <t>JU0000065101</t>
  </si>
  <si>
    <t>변호사 어벤저스. 12:, 환경법, 환경 지킴이가 되어라!</t>
  </si>
  <si>
    <t>아 360-고98ㅂ-12</t>
  </si>
  <si>
    <t>JU0000065102</t>
  </si>
  <si>
    <t>오늘 급식은 경제입니다 : 생각하는 십 대를 위한 맛있는 경제 이야기</t>
  </si>
  <si>
    <t>홍기훈 글;신병근 그림</t>
  </si>
  <si>
    <t>데이스타:카시오페아</t>
  </si>
  <si>
    <t>청 320-홍19ㅇ</t>
  </si>
  <si>
    <t>JU0000065103</t>
  </si>
  <si>
    <t>5천만 원으로 시작해 100억 부자가 된 최성락의 투자 이야기</t>
  </si>
  <si>
    <t>최성락 지음</t>
  </si>
  <si>
    <t>페이퍼로드</t>
  </si>
  <si>
    <t>청 327.8-최53ㅇ</t>
  </si>
  <si>
    <t>JU0000065104</t>
  </si>
  <si>
    <t>돈은 성실한 사람부터 배신한다 : 최성락의 돈의 심리 네 번째 이야기</t>
  </si>
  <si>
    <t>월요일의꿈</t>
  </si>
  <si>
    <t>청 327.04-최53ㄷ</t>
  </si>
  <si>
    <t>JU0000065105</t>
  </si>
  <si>
    <t>사고외주 : 생각하지 않는 인간의 출현</t>
  </si>
  <si>
    <t>홍진기 지음</t>
  </si>
  <si>
    <t>어크로스:어크로스출판그룹</t>
  </si>
  <si>
    <t>청 001.3-홍79ㅅ</t>
  </si>
  <si>
    <t>JU0000065106</t>
  </si>
  <si>
    <t>주식 투자의 기쁨 : 89세 현역 트레이더 시게루 할아버지의 흔들리지 않는 투자 철학</t>
  </si>
  <si>
    <t>후지모토 시게루 지음;오정화 옮김</t>
  </si>
  <si>
    <t>다산북스</t>
  </si>
  <si>
    <t>청 327.856-후79ㅈ</t>
  </si>
  <si>
    <t>JU0000065107</t>
  </si>
  <si>
    <t>주식 투자의 그릇 : 90세 현역 트레이더 시게루 할아버지의 일대일 부자 수업</t>
  </si>
  <si>
    <t>후지모토 시게루 지음;박선영 옮김</t>
  </si>
  <si>
    <t>JU0000065108</t>
  </si>
  <si>
    <t>어디서나 어반 스케치 : 쉽고 가볍게 배우는 펜 드로잉＆수채화 : 기초</t>
  </si>
  <si>
    <t>송영 지음</t>
  </si>
  <si>
    <t>시대인:시대고시기획</t>
  </si>
  <si>
    <t>청 656.8-송64ㅇ</t>
  </si>
  <si>
    <t>JU0000065109</t>
  </si>
  <si>
    <t>독서의 기술 = The art of reading : 책은 어떻게 삶의 무기가 되는가</t>
  </si>
  <si>
    <t>고명환 지음</t>
  </si>
  <si>
    <t>라곰:타인의취향</t>
  </si>
  <si>
    <t>청 029.4-고34ㄷ</t>
  </si>
  <si>
    <t>JU0000065110</t>
  </si>
  <si>
    <t>거의 모든 물건의 역사 : 돌칼에서 AI까지, 물건들이 만들어온 330만 년 인류의 대장정</t>
  </si>
  <si>
    <t>칩 콜웰 지음;김병화 옮김</t>
  </si>
  <si>
    <t>부키</t>
  </si>
  <si>
    <t>청 909-콜67ㄱ</t>
  </si>
  <si>
    <t>JU0000065111</t>
  </si>
  <si>
    <t>1020 극우가 온다 : 알고리즘에 빼앗긴 세대를 되찾기 위한 정민철의 현장 리포트</t>
  </si>
  <si>
    <t>정민철 지음</t>
  </si>
  <si>
    <t>page2(페이지2북스)</t>
  </si>
  <si>
    <t>청 340.911-정39ㅇ</t>
  </si>
  <si>
    <t>JU0000065112</t>
  </si>
  <si>
    <t>산소와 포도당, 그리고 물질대사의 신기원</t>
  </si>
  <si>
    <t>김홍표 지음</t>
  </si>
  <si>
    <t>뿌리와이파리</t>
  </si>
  <si>
    <t>청 472.193-김95ㅅ</t>
  </si>
  <si>
    <t>JU0000065113</t>
  </si>
  <si>
    <t>똥 누는 시간 12초 오줌 누는 시간 21초 : 내 몸을 살리는 평활근 생물학</t>
  </si>
  <si>
    <t>지호</t>
  </si>
  <si>
    <t>청 513.3-김95ㄸ</t>
  </si>
  <si>
    <t>JU0000065114</t>
  </si>
  <si>
    <t>(이세계 탐험단) 조선왕조실록. 3:, 문종·단종·세조 왕좌에 드리운 빛과 그림자</t>
  </si>
  <si>
    <t>타니 글;김기수 그림</t>
  </si>
  <si>
    <t>서울문화사</t>
  </si>
  <si>
    <t>아 911.05-하79ㅈ-3</t>
  </si>
  <si>
    <t>JU0000065115</t>
  </si>
  <si>
    <t>깻잎토피아</t>
  </si>
  <si>
    <t>박나경 글</t>
  </si>
  <si>
    <t>책고래</t>
  </si>
  <si>
    <t>청 813.7-박211ㄲ</t>
  </si>
  <si>
    <t>JU0000065116</t>
  </si>
  <si>
    <t>육일약국 갑시다 : 메가스터디 김성오 부회장이 전하는 독창적 경영 노하우</t>
  </si>
  <si>
    <t>김성오 지음</t>
  </si>
  <si>
    <t>다크호스</t>
  </si>
  <si>
    <t>청 325.04-김53ㅇ</t>
  </si>
  <si>
    <t>JU0000065117</t>
  </si>
  <si>
    <t>세네카, 오늘을 빼앗기고 있는 당신에게</t>
  </si>
  <si>
    <t>루키우스 안나이우스 세네카 원작;하와이대저택 편역</t>
  </si>
  <si>
    <t>논픽션</t>
  </si>
  <si>
    <t>청 160.256-세213ㅅ</t>
  </si>
  <si>
    <t>JU0000065118</t>
  </si>
  <si>
    <t>빵충 사육 준수 사항 : 김혜영 장편소설</t>
  </si>
  <si>
    <t>김혜영 지음</t>
  </si>
  <si>
    <t>안전가옥</t>
  </si>
  <si>
    <t>청 813.7-김94ㅃ</t>
  </si>
  <si>
    <t>JU0000065119</t>
  </si>
  <si>
    <t>임금손의 코바늘 연구소 : 개성 만점 귀여운 손뜨개 소품 34가지</t>
  </si>
  <si>
    <t>임금손 지음</t>
  </si>
  <si>
    <t>청 592.27-임18ㅇ</t>
  </si>
  <si>
    <t>JU0000065120</t>
  </si>
  <si>
    <t>내 평범함이 너를 만나 문장이 되었다</t>
  </si>
  <si>
    <t>이현기 지음</t>
  </si>
  <si>
    <t>행복우물</t>
  </si>
  <si>
    <t>청 818-이94ㄴ</t>
  </si>
  <si>
    <t>JU0000065121</t>
  </si>
  <si>
    <t>열 살 하다</t>
  </si>
  <si>
    <t>김다노 글;홍그림 그림</t>
  </si>
  <si>
    <t>아 813.8-김221ㅇ</t>
  </si>
  <si>
    <t>JU0000065122</t>
  </si>
  <si>
    <t>내가 버린 애인은 울고 있을까</t>
  </si>
  <si>
    <t>박인하 지음</t>
  </si>
  <si>
    <t>걷는사람</t>
  </si>
  <si>
    <t>청 811.7-박69ㄴ</t>
  </si>
  <si>
    <t>JU0000065123</t>
  </si>
  <si>
    <t>아들아, 삶에 지치고 힘들 때 이 글을 읽어라 : 어느 대학병원 교수가 아들에게 들려주는 세상사 인생 법칙</t>
  </si>
  <si>
    <t>윤태진 지음</t>
  </si>
  <si>
    <t>다연</t>
  </si>
  <si>
    <t>청 199.1-윤832ㅇ</t>
  </si>
  <si>
    <t>JU0000065124</t>
  </si>
  <si>
    <t>(소통이 어려운 나를 위한) 데일 카네기 인간관계론. 1</t>
  </si>
  <si>
    <t>데일 카네기 원저;김재훈 글·그림</t>
  </si>
  <si>
    <t>미래엔:아이세움</t>
  </si>
  <si>
    <t>아 331.18-카213ㄷ-1</t>
  </si>
  <si>
    <t>JU0000065125</t>
  </si>
  <si>
    <t>독성 인간 : 그들의 다크 심리를 무력화하는 7가지 심리 전략</t>
  </si>
  <si>
    <t>리앤 텐 브링크 지음;김효정 옮김</t>
  </si>
  <si>
    <t>청 513.854-브239ㄷ</t>
  </si>
  <si>
    <t>2026년 청소년도서관 희망도서(9차 목록) - 어린이자료실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</si>
</sst>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8"/>
  <sheetViews>
    <sheetView tabSelected="1" workbookViewId="0">
      <selection activeCell="C18" sqref="C18"/>
    </sheetView>
  </sheetViews>
  <sheetFormatPr defaultRowHeight="16.5" x14ac:dyDescent="0.3"/>
  <cols>
    <col min="1" max="1" width="8.875" customWidth="1"/>
    <col min="2" max="2" width="15.875" customWidth="1"/>
    <col min="3" max="3" width="61.25" customWidth="1"/>
    <col min="4" max="4" width="29.875" customWidth="1"/>
    <col min="5" max="5" width="25.5" customWidth="1"/>
    <col min="6" max="6" width="12.75" customWidth="1"/>
    <col min="7" max="7" width="16.625" customWidth="1"/>
    <col min="8" max="8" width="23.875" customWidth="1"/>
  </cols>
  <sheetData>
    <row r="1" spans="1:8" ht="41.25" x14ac:dyDescent="0.3">
      <c r="A1" s="4" t="s">
        <v>21</v>
      </c>
      <c r="B1" s="4"/>
      <c r="C1" s="4"/>
      <c r="D1" s="4"/>
      <c r="E1" s="4"/>
      <c r="F1" s="4"/>
      <c r="G1" s="4"/>
      <c r="H1" s="4"/>
    </row>
    <row r="2" spans="1:8" x14ac:dyDescent="0.3">
      <c r="A2" s="2" t="s">
        <v>7</v>
      </c>
      <c r="B2" s="2" t="s">
        <v>9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8</v>
      </c>
    </row>
    <row r="3" spans="1:8" x14ac:dyDescent="0.3">
      <c r="A3" s="1">
        <v>1</v>
      </c>
      <c r="B3" s="1" t="s">
        <v>284</v>
      </c>
      <c r="C3" s="1" t="s">
        <v>285</v>
      </c>
      <c r="D3" s="1" t="s">
        <v>286</v>
      </c>
      <c r="E3" s="1" t="s">
        <v>287</v>
      </c>
      <c r="F3" s="1">
        <v>2026</v>
      </c>
      <c r="G3" s="1" t="s">
        <v>288</v>
      </c>
      <c r="H3" s="1" t="str">
        <f>"9791167743091"</f>
        <v>9791167743091</v>
      </c>
    </row>
    <row r="4" spans="1:8" x14ac:dyDescent="0.3">
      <c r="A4" s="1">
        <v>2</v>
      </c>
      <c r="B4" s="1" t="s">
        <v>40</v>
      </c>
      <c r="C4" s="1" t="s">
        <v>41</v>
      </c>
      <c r="D4" s="1" t="s">
        <v>42</v>
      </c>
      <c r="E4" s="1" t="s">
        <v>43</v>
      </c>
      <c r="F4" s="1">
        <v>2026</v>
      </c>
      <c r="G4" s="1" t="s">
        <v>44</v>
      </c>
      <c r="H4" s="1" t="str">
        <f>"9791124516454"</f>
        <v>9791124516454</v>
      </c>
    </row>
    <row r="5" spans="1:8" x14ac:dyDescent="0.3">
      <c r="A5" s="1">
        <v>3</v>
      </c>
      <c r="B5" s="1" t="s">
        <v>302</v>
      </c>
      <c r="C5" s="1" t="s">
        <v>303</v>
      </c>
      <c r="D5" s="1" t="s">
        <v>304</v>
      </c>
      <c r="E5" s="1" t="s">
        <v>305</v>
      </c>
      <c r="F5" s="1">
        <v>2026</v>
      </c>
      <c r="G5" s="1" t="s">
        <v>306</v>
      </c>
      <c r="H5" s="1" t="str">
        <f>"9791193939666"</f>
        <v>9791193939666</v>
      </c>
    </row>
    <row r="6" spans="1:8" x14ac:dyDescent="0.3">
      <c r="A6" s="1">
        <v>4</v>
      </c>
      <c r="B6" s="1" t="s">
        <v>341</v>
      </c>
      <c r="C6" s="1" t="s">
        <v>342</v>
      </c>
      <c r="D6" s="1" t="s">
        <v>343</v>
      </c>
      <c r="E6" s="1" t="s">
        <v>344</v>
      </c>
      <c r="F6" s="1">
        <v>2026</v>
      </c>
      <c r="G6" s="1" t="s">
        <v>345</v>
      </c>
      <c r="H6" s="1" t="str">
        <f>"9791199489561"</f>
        <v>9791199489561</v>
      </c>
    </row>
    <row r="7" spans="1:8" x14ac:dyDescent="0.3">
      <c r="A7" s="1">
        <v>5</v>
      </c>
      <c r="B7" s="1" t="s">
        <v>97</v>
      </c>
      <c r="C7" s="1" t="s">
        <v>98</v>
      </c>
      <c r="D7" s="1" t="s">
        <v>99</v>
      </c>
      <c r="E7" s="1" t="s">
        <v>100</v>
      </c>
      <c r="F7" s="1">
        <v>2025</v>
      </c>
      <c r="G7" s="1" t="s">
        <v>101</v>
      </c>
      <c r="H7" s="1" t="str">
        <f>"9791198632586"</f>
        <v>9791198632586</v>
      </c>
    </row>
    <row r="8" spans="1:8" x14ac:dyDescent="0.3">
      <c r="A8" s="1">
        <v>6</v>
      </c>
      <c r="B8" s="1" t="s">
        <v>369</v>
      </c>
      <c r="C8" s="1" t="s">
        <v>370</v>
      </c>
      <c r="D8" s="1" t="s">
        <v>371</v>
      </c>
      <c r="E8" s="1" t="s">
        <v>372</v>
      </c>
      <c r="F8" s="1">
        <v>2024</v>
      </c>
      <c r="G8" s="1" t="s">
        <v>373</v>
      </c>
      <c r="H8" s="1" t="str">
        <f>"9791190456562"</f>
        <v>9791190456562</v>
      </c>
    </row>
    <row r="9" spans="1:8" x14ac:dyDescent="0.3">
      <c r="A9" s="1">
        <v>7</v>
      </c>
      <c r="B9" s="1" t="s">
        <v>121</v>
      </c>
      <c r="C9" s="1" t="s">
        <v>122</v>
      </c>
      <c r="D9" s="1" t="s">
        <v>123</v>
      </c>
      <c r="E9" s="1" t="s">
        <v>124</v>
      </c>
      <c r="F9" s="1">
        <v>2026</v>
      </c>
      <c r="G9" s="1" t="s">
        <v>125</v>
      </c>
      <c r="H9" s="1" t="str">
        <f>"9791124248409"</f>
        <v>9791124248409</v>
      </c>
    </row>
    <row r="10" spans="1:8" x14ac:dyDescent="0.3">
      <c r="A10" s="1">
        <v>8</v>
      </c>
      <c r="B10" s="1" t="s">
        <v>270</v>
      </c>
      <c r="C10" s="1" t="s">
        <v>271</v>
      </c>
      <c r="D10" s="1" t="s">
        <v>272</v>
      </c>
      <c r="E10" s="1" t="s">
        <v>273</v>
      </c>
      <c r="F10" s="1">
        <v>2026</v>
      </c>
      <c r="G10" s="1" t="s">
        <v>274</v>
      </c>
      <c r="H10" s="1" t="str">
        <f>"9791168274648"</f>
        <v>9791168274648</v>
      </c>
    </row>
    <row r="11" spans="1:8" x14ac:dyDescent="0.3">
      <c r="A11" s="1">
        <v>9</v>
      </c>
      <c r="B11" s="1" t="s">
        <v>336</v>
      </c>
      <c r="C11" s="1" t="s">
        <v>337</v>
      </c>
      <c r="D11" s="1" t="s">
        <v>338</v>
      </c>
      <c r="E11" s="1" t="s">
        <v>339</v>
      </c>
      <c r="F11" s="1">
        <v>2025</v>
      </c>
      <c r="G11" s="1" t="s">
        <v>340</v>
      </c>
      <c r="H11" s="1" t="str">
        <f>"9791198092397"</f>
        <v>9791198092397</v>
      </c>
    </row>
    <row r="12" spans="1:8" x14ac:dyDescent="0.3">
      <c r="A12" s="1">
        <v>10</v>
      </c>
      <c r="B12" s="1" t="s">
        <v>233</v>
      </c>
      <c r="C12" s="1" t="s">
        <v>234</v>
      </c>
      <c r="D12" s="1" t="s">
        <v>235</v>
      </c>
      <c r="E12" s="1" t="s">
        <v>236</v>
      </c>
      <c r="F12" s="1">
        <v>2026</v>
      </c>
      <c r="G12" s="1" t="s">
        <v>237</v>
      </c>
      <c r="H12" s="1" t="str">
        <f>"9791199914018"</f>
        <v>9791199914018</v>
      </c>
    </row>
    <row r="13" spans="1:8" x14ac:dyDescent="0.3">
      <c r="A13" s="1">
        <v>11</v>
      </c>
      <c r="B13" s="1" t="s">
        <v>210</v>
      </c>
      <c r="C13" s="1" t="s">
        <v>211</v>
      </c>
      <c r="D13" s="1" t="s">
        <v>212</v>
      </c>
      <c r="E13" s="1" t="s">
        <v>213</v>
      </c>
      <c r="F13" s="1">
        <v>2026</v>
      </c>
      <c r="G13" s="1" t="s">
        <v>214</v>
      </c>
      <c r="H13" s="1" t="str">
        <f>"9791141186784"</f>
        <v>9791141186784</v>
      </c>
    </row>
    <row r="14" spans="1:8" x14ac:dyDescent="0.3">
      <c r="A14" s="1">
        <v>12</v>
      </c>
      <c r="B14" s="1" t="s">
        <v>280</v>
      </c>
      <c r="C14" s="1" t="s">
        <v>281</v>
      </c>
      <c r="D14" s="1" t="s">
        <v>277</v>
      </c>
      <c r="E14" s="1" t="s">
        <v>282</v>
      </c>
      <c r="F14" s="1">
        <v>2026</v>
      </c>
      <c r="G14" s="1" t="s">
        <v>283</v>
      </c>
      <c r="H14" s="1" t="str">
        <f>"9791192044699"</f>
        <v>9791192044699</v>
      </c>
    </row>
    <row r="15" spans="1:8" x14ac:dyDescent="0.3">
      <c r="A15" s="1">
        <v>13</v>
      </c>
      <c r="B15" s="1" t="s">
        <v>289</v>
      </c>
      <c r="C15" s="1" t="s">
        <v>290</v>
      </c>
      <c r="D15" s="1" t="s">
        <v>291</v>
      </c>
      <c r="E15" s="1" t="s">
        <v>292</v>
      </c>
      <c r="F15" s="1">
        <v>2025</v>
      </c>
      <c r="G15" s="1" t="s">
        <v>293</v>
      </c>
      <c r="H15" s="1" t="str">
        <f>"9791130668895"</f>
        <v>9791130668895</v>
      </c>
    </row>
    <row r="16" spans="1:8" x14ac:dyDescent="0.3">
      <c r="A16" s="1">
        <v>14</v>
      </c>
      <c r="B16" s="1" t="s">
        <v>294</v>
      </c>
      <c r="C16" s="1" t="s">
        <v>295</v>
      </c>
      <c r="D16" s="1" t="s">
        <v>296</v>
      </c>
      <c r="E16" s="1" t="s">
        <v>292</v>
      </c>
      <c r="F16" s="1">
        <v>2026</v>
      </c>
      <c r="G16" s="1" t="s">
        <v>293</v>
      </c>
      <c r="H16" s="1" t="str">
        <f>"9791130677460"</f>
        <v>9791130677460</v>
      </c>
    </row>
    <row r="17" spans="1:8" x14ac:dyDescent="0.3">
      <c r="A17" s="1">
        <v>15</v>
      </c>
      <c r="B17" s="1" t="s">
        <v>102</v>
      </c>
      <c r="C17" s="1" t="s">
        <v>103</v>
      </c>
      <c r="D17" s="1" t="s">
        <v>104</v>
      </c>
      <c r="E17" s="1" t="s">
        <v>13</v>
      </c>
      <c r="F17" s="1">
        <v>2025</v>
      </c>
      <c r="G17" s="1" t="s">
        <v>105</v>
      </c>
      <c r="H17" s="1" t="str">
        <f>"9791162544488"</f>
        <v>9791162544488</v>
      </c>
    </row>
    <row r="18" spans="1:8" x14ac:dyDescent="0.3">
      <c r="A18" s="1">
        <v>16</v>
      </c>
      <c r="B18" s="1" t="s">
        <v>275</v>
      </c>
      <c r="C18" s="1" t="s">
        <v>276</v>
      </c>
      <c r="D18" s="1" t="s">
        <v>277</v>
      </c>
      <c r="E18" s="1" t="s">
        <v>278</v>
      </c>
      <c r="F18" s="1">
        <v>2026</v>
      </c>
      <c r="G18" s="1" t="s">
        <v>279</v>
      </c>
      <c r="H18" s="1" t="str">
        <f>"9791192376677"</f>
        <v>9791192376677</v>
      </c>
    </row>
    <row r="19" spans="1:8" x14ac:dyDescent="0.3">
      <c r="A19" s="1">
        <v>17</v>
      </c>
      <c r="B19" s="1" t="s">
        <v>185</v>
      </c>
      <c r="C19" s="1" t="s">
        <v>186</v>
      </c>
      <c r="D19" s="1" t="s">
        <v>187</v>
      </c>
      <c r="E19" s="1" t="s">
        <v>188</v>
      </c>
      <c r="F19" s="1">
        <v>2026</v>
      </c>
      <c r="G19" s="1" t="s">
        <v>189</v>
      </c>
      <c r="H19" s="1" t="str">
        <f>"9791167701602"</f>
        <v>9791167701602</v>
      </c>
    </row>
    <row r="20" spans="1:8" x14ac:dyDescent="0.3">
      <c r="A20" s="1">
        <v>18</v>
      </c>
      <c r="B20" s="1" t="s">
        <v>312</v>
      </c>
      <c r="C20" s="1" t="s">
        <v>313</v>
      </c>
      <c r="D20" s="1" t="s">
        <v>314</v>
      </c>
      <c r="E20" s="1" t="s">
        <v>315</v>
      </c>
      <c r="F20" s="1">
        <v>2026</v>
      </c>
      <c r="G20" s="1" t="s">
        <v>316</v>
      </c>
      <c r="H20" s="1" t="str">
        <f>"9791169851978"</f>
        <v>9791169851978</v>
      </c>
    </row>
    <row r="21" spans="1:8" x14ac:dyDescent="0.3">
      <c r="A21" s="1">
        <v>19</v>
      </c>
      <c r="B21" s="1" t="s">
        <v>22</v>
      </c>
      <c r="C21" s="1" t="s">
        <v>23</v>
      </c>
      <c r="D21" s="1" t="s">
        <v>24</v>
      </c>
      <c r="E21" s="1" t="s">
        <v>25</v>
      </c>
      <c r="F21" s="1">
        <v>2026</v>
      </c>
      <c r="G21" s="1" t="s">
        <v>26</v>
      </c>
      <c r="H21" s="1" t="str">
        <f>"9791187799474"</f>
        <v>9791187799474</v>
      </c>
    </row>
    <row r="22" spans="1:8" x14ac:dyDescent="0.3">
      <c r="A22" s="1">
        <v>20</v>
      </c>
      <c r="B22" s="1" t="s">
        <v>35</v>
      </c>
      <c r="C22" s="1" t="s">
        <v>36</v>
      </c>
      <c r="D22" s="1" t="s">
        <v>37</v>
      </c>
      <c r="E22" s="1" t="s">
        <v>38</v>
      </c>
      <c r="F22" s="1">
        <v>2026</v>
      </c>
      <c r="G22" s="1" t="s">
        <v>39</v>
      </c>
      <c r="H22" s="1" t="str">
        <f>"9791193842775"</f>
        <v>9791193842775</v>
      </c>
    </row>
    <row r="23" spans="1:8" x14ac:dyDescent="0.3">
      <c r="A23" s="1">
        <v>21</v>
      </c>
      <c r="B23" s="1" t="s">
        <v>151</v>
      </c>
      <c r="C23" s="1" t="s">
        <v>152</v>
      </c>
      <c r="D23" s="1" t="s">
        <v>153</v>
      </c>
      <c r="E23" s="1" t="s">
        <v>154</v>
      </c>
      <c r="F23" s="1">
        <v>2023</v>
      </c>
      <c r="G23" s="1" t="s">
        <v>155</v>
      </c>
      <c r="H23" s="1" t="str">
        <f>"9788936812300"</f>
        <v>9788936812300</v>
      </c>
    </row>
    <row r="24" spans="1:8" x14ac:dyDescent="0.3">
      <c r="A24" s="1">
        <v>22</v>
      </c>
      <c r="B24" s="1" t="s">
        <v>317</v>
      </c>
      <c r="C24" s="1" t="s">
        <v>318</v>
      </c>
      <c r="D24" s="1" t="s">
        <v>319</v>
      </c>
      <c r="E24" s="1" t="s">
        <v>320</v>
      </c>
      <c r="F24" s="1">
        <v>2026</v>
      </c>
      <c r="G24" s="1" t="s">
        <v>321</v>
      </c>
      <c r="H24" s="1" t="str">
        <f>"9788964622179"</f>
        <v>9788964622179</v>
      </c>
    </row>
    <row r="25" spans="1:8" x14ac:dyDescent="0.3">
      <c r="A25" s="1">
        <v>23</v>
      </c>
      <c r="B25" s="1" t="s">
        <v>146</v>
      </c>
      <c r="C25" s="1" t="s">
        <v>147</v>
      </c>
      <c r="D25" s="1" t="s">
        <v>148</v>
      </c>
      <c r="E25" s="1" t="s">
        <v>149</v>
      </c>
      <c r="F25" s="1">
        <v>2026</v>
      </c>
      <c r="G25" s="1" t="s">
        <v>150</v>
      </c>
      <c r="H25" s="1" t="str">
        <f>"9791124280768"</f>
        <v>9791124280768</v>
      </c>
    </row>
    <row r="26" spans="1:8" x14ac:dyDescent="0.3">
      <c r="A26" s="1">
        <v>24</v>
      </c>
      <c r="B26" s="1" t="s">
        <v>69</v>
      </c>
      <c r="C26" s="1" t="s">
        <v>70</v>
      </c>
      <c r="D26" s="1" t="s">
        <v>71</v>
      </c>
      <c r="E26" s="1" t="s">
        <v>72</v>
      </c>
      <c r="F26" s="1">
        <v>2026</v>
      </c>
      <c r="G26" s="1" t="s">
        <v>73</v>
      </c>
      <c r="H26" s="1" t="str">
        <f>"9791159435423"</f>
        <v>9791159435423</v>
      </c>
    </row>
    <row r="27" spans="1:8" x14ac:dyDescent="0.3">
      <c r="A27" s="1">
        <v>25</v>
      </c>
      <c r="B27" s="1" t="s">
        <v>322</v>
      </c>
      <c r="C27" s="1" t="s">
        <v>323</v>
      </c>
      <c r="D27" s="1" t="s">
        <v>319</v>
      </c>
      <c r="E27" s="1" t="s">
        <v>324</v>
      </c>
      <c r="F27" s="1">
        <v>2025</v>
      </c>
      <c r="G27" s="1" t="s">
        <v>325</v>
      </c>
      <c r="H27" s="1" t="str">
        <f>"9788959090761"</f>
        <v>9788959090761</v>
      </c>
    </row>
    <row r="28" spans="1:8" x14ac:dyDescent="0.3">
      <c r="A28" s="1">
        <v>26</v>
      </c>
      <c r="B28" s="1" t="s">
        <v>379</v>
      </c>
      <c r="C28" s="1" t="s">
        <v>380</v>
      </c>
      <c r="D28" s="1" t="s">
        <v>381</v>
      </c>
      <c r="E28" s="1" t="s">
        <v>19</v>
      </c>
      <c r="F28" s="1">
        <v>2026</v>
      </c>
      <c r="G28" s="1" t="s">
        <v>382</v>
      </c>
      <c r="H28" s="1" t="str">
        <f>"9788901300283"</f>
        <v>9788901300283</v>
      </c>
    </row>
    <row r="29" spans="1:8" x14ac:dyDescent="0.3">
      <c r="A29" s="1">
        <v>27</v>
      </c>
      <c r="B29" s="1" t="s">
        <v>351</v>
      </c>
      <c r="C29" s="1" t="s">
        <v>352</v>
      </c>
      <c r="D29" s="1" t="s">
        <v>353</v>
      </c>
      <c r="E29" s="1" t="s">
        <v>12</v>
      </c>
      <c r="F29" s="1">
        <v>2026</v>
      </c>
      <c r="G29" s="1" t="s">
        <v>354</v>
      </c>
      <c r="H29" s="1" t="str">
        <f>"9791124272343"</f>
        <v>9791124272343</v>
      </c>
    </row>
    <row r="30" spans="1:8" x14ac:dyDescent="0.3">
      <c r="A30" s="1">
        <v>28</v>
      </c>
      <c r="B30" s="1" t="s">
        <v>297</v>
      </c>
      <c r="C30" s="1" t="s">
        <v>298</v>
      </c>
      <c r="D30" s="1" t="s">
        <v>299</v>
      </c>
      <c r="E30" s="1" t="s">
        <v>300</v>
      </c>
      <c r="F30" s="1">
        <v>2026</v>
      </c>
      <c r="G30" s="1" t="s">
        <v>301</v>
      </c>
      <c r="H30" s="1" t="str">
        <f>"9791143412300"</f>
        <v>9791143412300</v>
      </c>
    </row>
    <row r="31" spans="1:8" x14ac:dyDescent="0.3">
      <c r="A31" s="1">
        <v>29</v>
      </c>
      <c r="B31" s="1" t="s">
        <v>215</v>
      </c>
      <c r="C31" s="1" t="s">
        <v>216</v>
      </c>
      <c r="D31" s="1" t="s">
        <v>217</v>
      </c>
      <c r="E31" s="1" t="s">
        <v>218</v>
      </c>
      <c r="F31" s="1">
        <v>2024</v>
      </c>
      <c r="G31" s="1" t="s">
        <v>219</v>
      </c>
      <c r="H31" s="1" t="str">
        <f>"9791193926758"</f>
        <v>9791193926758</v>
      </c>
    </row>
    <row r="32" spans="1:8" x14ac:dyDescent="0.3">
      <c r="A32" s="1">
        <v>30</v>
      </c>
      <c r="B32" s="1" t="s">
        <v>45</v>
      </c>
      <c r="C32" s="1" t="s">
        <v>46</v>
      </c>
      <c r="D32" s="1" t="s">
        <v>47</v>
      </c>
      <c r="E32" s="1" t="s">
        <v>48</v>
      </c>
      <c r="F32" s="1">
        <v>2025</v>
      </c>
      <c r="G32" s="1" t="s">
        <v>49</v>
      </c>
      <c r="H32" s="1" t="str">
        <f>"9791162733998"</f>
        <v>9791162733998</v>
      </c>
    </row>
    <row r="33" spans="1:8" x14ac:dyDescent="0.3">
      <c r="A33" s="1">
        <v>31</v>
      </c>
      <c r="B33" s="1" t="s">
        <v>92</v>
      </c>
      <c r="C33" s="1" t="s">
        <v>93</v>
      </c>
      <c r="D33" s="1" t="s">
        <v>94</v>
      </c>
      <c r="E33" s="1" t="s">
        <v>95</v>
      </c>
      <c r="F33" s="1">
        <v>2026</v>
      </c>
      <c r="G33" s="1" t="s">
        <v>96</v>
      </c>
      <c r="H33" s="1" t="str">
        <f>"9791168226067"</f>
        <v>9791168226067</v>
      </c>
    </row>
    <row r="34" spans="1:8" x14ac:dyDescent="0.3">
      <c r="A34" s="1">
        <v>32</v>
      </c>
      <c r="B34" s="1" t="s">
        <v>190</v>
      </c>
      <c r="C34" s="1" t="s">
        <v>191</v>
      </c>
      <c r="D34" s="1" t="s">
        <v>192</v>
      </c>
      <c r="E34" s="1" t="s">
        <v>193</v>
      </c>
      <c r="F34" s="1">
        <v>2025</v>
      </c>
      <c r="G34" s="1" t="s">
        <v>194</v>
      </c>
      <c r="H34" s="1" t="str">
        <f>"9791199417519"</f>
        <v>9791199417519</v>
      </c>
    </row>
    <row r="35" spans="1:8" x14ac:dyDescent="0.3">
      <c r="A35" s="1">
        <v>33</v>
      </c>
      <c r="B35" s="1" t="s">
        <v>165</v>
      </c>
      <c r="C35" s="1" t="s">
        <v>166</v>
      </c>
      <c r="D35" s="1" t="s">
        <v>167</v>
      </c>
      <c r="E35" s="1" t="s">
        <v>168</v>
      </c>
      <c r="F35" s="1">
        <v>2023</v>
      </c>
      <c r="G35" s="1" t="s">
        <v>169</v>
      </c>
      <c r="H35" s="1" t="str">
        <f>"9791187812364"</f>
        <v>9791187812364</v>
      </c>
    </row>
    <row r="36" spans="1:8" x14ac:dyDescent="0.3">
      <c r="A36" s="1">
        <v>34</v>
      </c>
      <c r="B36" s="1" t="s">
        <v>106</v>
      </c>
      <c r="C36" s="1" t="s">
        <v>107</v>
      </c>
      <c r="D36" s="1" t="s">
        <v>108</v>
      </c>
      <c r="E36" s="1" t="s">
        <v>109</v>
      </c>
      <c r="F36" s="1">
        <v>2025</v>
      </c>
      <c r="G36" s="1" t="s">
        <v>110</v>
      </c>
      <c r="H36" s="1" t="str">
        <f>"9788901297378"</f>
        <v>9788901297378</v>
      </c>
    </row>
    <row r="37" spans="1:8" x14ac:dyDescent="0.3">
      <c r="A37" s="1">
        <v>35</v>
      </c>
      <c r="B37" s="1" t="s">
        <v>205</v>
      </c>
      <c r="C37" s="1" t="s">
        <v>206</v>
      </c>
      <c r="D37" s="1" t="s">
        <v>207</v>
      </c>
      <c r="E37" s="1" t="s">
        <v>208</v>
      </c>
      <c r="F37" s="1">
        <v>2025</v>
      </c>
      <c r="G37" s="1" t="s">
        <v>209</v>
      </c>
      <c r="H37" s="1" t="str">
        <f>"9791189328672"</f>
        <v>9791189328672</v>
      </c>
    </row>
    <row r="38" spans="1:8" x14ac:dyDescent="0.3">
      <c r="A38" s="1">
        <v>36</v>
      </c>
      <c r="B38" s="1" t="s">
        <v>364</v>
      </c>
      <c r="C38" s="1" t="s">
        <v>365</v>
      </c>
      <c r="D38" s="1" t="s">
        <v>366</v>
      </c>
      <c r="E38" s="1" t="s">
        <v>367</v>
      </c>
      <c r="F38" s="1">
        <v>2024</v>
      </c>
      <c r="G38" s="1" t="s">
        <v>368</v>
      </c>
      <c r="H38" s="1" t="str">
        <f>"9791193412213"</f>
        <v>9791193412213</v>
      </c>
    </row>
    <row r="39" spans="1:8" x14ac:dyDescent="0.3">
      <c r="A39" s="1">
        <v>37</v>
      </c>
      <c r="B39" s="1" t="s">
        <v>346</v>
      </c>
      <c r="C39" s="1" t="s">
        <v>347</v>
      </c>
      <c r="D39" s="1" t="s">
        <v>348</v>
      </c>
      <c r="E39" s="1" t="s">
        <v>349</v>
      </c>
      <c r="F39" s="1">
        <v>2026</v>
      </c>
      <c r="G39" s="1" t="s">
        <v>350</v>
      </c>
      <c r="H39" s="1" t="str">
        <f>"9791194891178"</f>
        <v>9791194891178</v>
      </c>
    </row>
    <row r="40" spans="1:8" x14ac:dyDescent="0.3">
      <c r="A40" s="1">
        <v>38</v>
      </c>
      <c r="B40" s="1" t="s">
        <v>331</v>
      </c>
      <c r="C40" s="1" t="s">
        <v>332</v>
      </c>
      <c r="D40" s="1" t="s">
        <v>333</v>
      </c>
      <c r="E40" s="1" t="s">
        <v>334</v>
      </c>
      <c r="F40" s="1">
        <v>2026</v>
      </c>
      <c r="G40" s="1" t="s">
        <v>335</v>
      </c>
      <c r="H40" s="1" t="str">
        <f>"9791165022570"</f>
        <v>9791165022570</v>
      </c>
    </row>
    <row r="41" spans="1:8" x14ac:dyDescent="0.3">
      <c r="A41" s="1">
        <v>39</v>
      </c>
      <c r="B41" s="1" t="s">
        <v>243</v>
      </c>
      <c r="C41" s="1" t="s">
        <v>244</v>
      </c>
      <c r="D41" s="1" t="s">
        <v>245</v>
      </c>
      <c r="E41" s="1" t="s">
        <v>246</v>
      </c>
      <c r="F41" s="1">
        <v>2026</v>
      </c>
      <c r="G41" s="1" t="s">
        <v>247</v>
      </c>
      <c r="H41" s="1" t="str">
        <f>"9791193235966"</f>
        <v>9791193235966</v>
      </c>
    </row>
    <row r="42" spans="1:8" x14ac:dyDescent="0.3">
      <c r="A42" s="1">
        <v>40</v>
      </c>
      <c r="B42" s="1" t="s">
        <v>195</v>
      </c>
      <c r="C42" s="1" t="s">
        <v>196</v>
      </c>
      <c r="D42" s="1" t="s">
        <v>197</v>
      </c>
      <c r="E42" s="1" t="s">
        <v>198</v>
      </c>
      <c r="F42" s="1">
        <v>2025</v>
      </c>
      <c r="G42" s="1" t="s">
        <v>199</v>
      </c>
      <c r="H42" s="1" t="str">
        <f>"9788932044095"</f>
        <v>9788932044095</v>
      </c>
    </row>
    <row r="43" spans="1:8" x14ac:dyDescent="0.3">
      <c r="A43" s="1">
        <v>41</v>
      </c>
      <c r="B43" s="1" t="s">
        <v>248</v>
      </c>
      <c r="C43" s="1" t="s">
        <v>249</v>
      </c>
      <c r="D43" s="1" t="s">
        <v>250</v>
      </c>
      <c r="E43" s="1" t="s">
        <v>251</v>
      </c>
      <c r="F43" s="1">
        <v>2023</v>
      </c>
      <c r="G43" s="1" t="s">
        <v>252</v>
      </c>
      <c r="H43" s="1" t="str">
        <f>"9791190299824"</f>
        <v>9791190299824</v>
      </c>
    </row>
    <row r="44" spans="1:8" x14ac:dyDescent="0.3">
      <c r="A44" s="1">
        <v>42</v>
      </c>
      <c r="B44" s="1" t="s">
        <v>141</v>
      </c>
      <c r="C44" s="1" t="s">
        <v>142</v>
      </c>
      <c r="D44" s="1" t="s">
        <v>143</v>
      </c>
      <c r="E44" s="1" t="s">
        <v>144</v>
      </c>
      <c r="F44" s="1">
        <v>2026</v>
      </c>
      <c r="G44" s="1" t="s">
        <v>145</v>
      </c>
      <c r="H44" s="1" t="str">
        <f>"9791199910409"</f>
        <v>9791199910409</v>
      </c>
    </row>
    <row r="45" spans="1:8" x14ac:dyDescent="0.3">
      <c r="A45" s="1">
        <v>43</v>
      </c>
      <c r="B45" s="1" t="s">
        <v>355</v>
      </c>
      <c r="C45" s="1" t="s">
        <v>356</v>
      </c>
      <c r="D45" s="1" t="s">
        <v>357</v>
      </c>
      <c r="E45" s="1" t="s">
        <v>358</v>
      </c>
      <c r="F45" s="1">
        <v>2026</v>
      </c>
      <c r="G45" s="1" t="s">
        <v>359</v>
      </c>
      <c r="H45" s="1" t="str">
        <f>"9791194192916"</f>
        <v>9791194192916</v>
      </c>
    </row>
    <row r="46" spans="1:8" x14ac:dyDescent="0.3">
      <c r="A46" s="1">
        <v>44</v>
      </c>
      <c r="B46" s="1" t="s">
        <v>27</v>
      </c>
      <c r="C46" s="1" t="s">
        <v>28</v>
      </c>
      <c r="D46" s="1" t="s">
        <v>29</v>
      </c>
      <c r="E46" s="1" t="s">
        <v>20</v>
      </c>
      <c r="F46" s="1">
        <v>2026</v>
      </c>
      <c r="G46" s="1" t="s">
        <v>30</v>
      </c>
      <c r="H46" s="1" t="str">
        <f>"9791199837867"</f>
        <v>9791199837867</v>
      </c>
    </row>
    <row r="47" spans="1:8" x14ac:dyDescent="0.3">
      <c r="A47" s="1">
        <v>45</v>
      </c>
      <c r="B47" s="1" t="s">
        <v>180</v>
      </c>
      <c r="C47" s="1" t="s">
        <v>181</v>
      </c>
      <c r="D47" s="1" t="s">
        <v>182</v>
      </c>
      <c r="E47" s="1" t="s">
        <v>183</v>
      </c>
      <c r="F47" s="1">
        <v>2026</v>
      </c>
      <c r="G47" s="1" t="s">
        <v>184</v>
      </c>
      <c r="H47" s="1" t="str">
        <f>"9791167376237"</f>
        <v>9791167376237</v>
      </c>
    </row>
    <row r="48" spans="1:8" x14ac:dyDescent="0.3">
      <c r="A48" s="1">
        <v>46</v>
      </c>
      <c r="B48" s="1" t="s">
        <v>175</v>
      </c>
      <c r="C48" s="1" t="s">
        <v>176</v>
      </c>
      <c r="D48" s="1" t="s">
        <v>177</v>
      </c>
      <c r="E48" s="1" t="s">
        <v>178</v>
      </c>
      <c r="F48" s="1">
        <v>2026</v>
      </c>
      <c r="G48" s="1" t="s">
        <v>179</v>
      </c>
      <c r="H48" s="1" t="str">
        <f>"9791165704285"</f>
        <v>9791165704285</v>
      </c>
    </row>
    <row r="49" spans="1:8" x14ac:dyDescent="0.3">
      <c r="A49" s="1">
        <v>47</v>
      </c>
      <c r="B49" s="1" t="s">
        <v>111</v>
      </c>
      <c r="C49" s="1" t="s">
        <v>112</v>
      </c>
      <c r="D49" s="1" t="s">
        <v>113</v>
      </c>
      <c r="E49" s="1" t="s">
        <v>114</v>
      </c>
      <c r="F49" s="1">
        <v>2026</v>
      </c>
      <c r="G49" s="1" t="s">
        <v>115</v>
      </c>
      <c r="H49" s="1" t="str">
        <f>"9791193324998"</f>
        <v>9791193324998</v>
      </c>
    </row>
    <row r="50" spans="1:8" x14ac:dyDescent="0.3">
      <c r="A50" s="1">
        <v>48</v>
      </c>
      <c r="B50" s="1" t="s">
        <v>200</v>
      </c>
      <c r="C50" s="1" t="s">
        <v>201</v>
      </c>
      <c r="D50" s="1" t="s">
        <v>202</v>
      </c>
      <c r="E50" s="1" t="s">
        <v>203</v>
      </c>
      <c r="F50" s="1">
        <v>2026</v>
      </c>
      <c r="G50" s="1" t="s">
        <v>204</v>
      </c>
      <c r="H50" s="1" t="str">
        <f>"9788984375277"</f>
        <v>9788984375277</v>
      </c>
    </row>
    <row r="51" spans="1:8" x14ac:dyDescent="0.3">
      <c r="A51" s="1">
        <v>49</v>
      </c>
      <c r="B51" s="1" t="s">
        <v>238</v>
      </c>
      <c r="C51" s="1" t="s">
        <v>239</v>
      </c>
      <c r="D51" s="1" t="s">
        <v>240</v>
      </c>
      <c r="E51" s="1" t="s">
        <v>241</v>
      </c>
      <c r="F51" s="1">
        <v>2026</v>
      </c>
      <c r="G51" s="1" t="s">
        <v>242</v>
      </c>
      <c r="H51" s="1" t="str">
        <f>"9791170527527"</f>
        <v>9791170527527</v>
      </c>
    </row>
    <row r="52" spans="1:8" x14ac:dyDescent="0.3">
      <c r="A52" s="1">
        <v>50</v>
      </c>
      <c r="B52" s="1" t="s">
        <v>258</v>
      </c>
      <c r="C52" s="1" t="s">
        <v>259</v>
      </c>
      <c r="D52" s="1" t="s">
        <v>260</v>
      </c>
      <c r="E52" s="1" t="s">
        <v>241</v>
      </c>
      <c r="F52" s="1">
        <v>2026</v>
      </c>
      <c r="G52" s="1" t="s">
        <v>261</v>
      </c>
      <c r="H52" s="1" t="str">
        <f>"9791170527213"</f>
        <v>9791170527213</v>
      </c>
    </row>
    <row r="53" spans="1:8" x14ac:dyDescent="0.3">
      <c r="A53" s="1">
        <v>51</v>
      </c>
      <c r="B53" s="1" t="s">
        <v>79</v>
      </c>
      <c r="C53" s="1" t="s">
        <v>80</v>
      </c>
      <c r="D53" s="1" t="s">
        <v>81</v>
      </c>
      <c r="E53" s="1" t="s">
        <v>82</v>
      </c>
      <c r="F53" s="1">
        <v>2025</v>
      </c>
      <c r="G53" s="1" t="s">
        <v>83</v>
      </c>
      <c r="H53" s="1" t="str">
        <f>"9788961703734"</f>
        <v>9788961703734</v>
      </c>
    </row>
    <row r="54" spans="1:8" x14ac:dyDescent="0.3">
      <c r="A54" s="1">
        <v>52</v>
      </c>
      <c r="B54" s="1" t="s">
        <v>170</v>
      </c>
      <c r="C54" s="1" t="s">
        <v>171</v>
      </c>
      <c r="D54" s="1" t="s">
        <v>172</v>
      </c>
      <c r="E54" s="1" t="s">
        <v>173</v>
      </c>
      <c r="F54" s="1">
        <v>2026</v>
      </c>
      <c r="G54" s="1" t="s">
        <v>174</v>
      </c>
      <c r="H54" s="1" t="str">
        <f>"9791170965848"</f>
        <v>9791170965848</v>
      </c>
    </row>
    <row r="55" spans="1:8" x14ac:dyDescent="0.3">
      <c r="A55" s="1">
        <v>53</v>
      </c>
      <c r="B55" s="1" t="s">
        <v>116</v>
      </c>
      <c r="C55" s="1" t="s">
        <v>117</v>
      </c>
      <c r="D55" s="1" t="s">
        <v>118</v>
      </c>
      <c r="E55" s="1" t="s">
        <v>119</v>
      </c>
      <c r="F55" s="1">
        <v>2026</v>
      </c>
      <c r="G55" s="1" t="s">
        <v>120</v>
      </c>
      <c r="H55" s="1" t="str">
        <f>"9791175020344"</f>
        <v>9791175020344</v>
      </c>
    </row>
    <row r="56" spans="1:8" x14ac:dyDescent="0.3">
      <c r="A56" s="1">
        <v>54</v>
      </c>
      <c r="B56" s="1" t="s">
        <v>307</v>
      </c>
      <c r="C56" s="1" t="s">
        <v>308</v>
      </c>
      <c r="D56" s="1" t="s">
        <v>309</v>
      </c>
      <c r="E56" s="1" t="s">
        <v>310</v>
      </c>
      <c r="F56" s="1">
        <v>2026</v>
      </c>
      <c r="G56" s="1" t="s">
        <v>311</v>
      </c>
      <c r="H56" s="1" t="str">
        <f>"9791175780293"</f>
        <v>9791175780293</v>
      </c>
    </row>
    <row r="57" spans="1:8" x14ac:dyDescent="0.3">
      <c r="A57" s="1">
        <v>55</v>
      </c>
      <c r="B57" s="1" t="s">
        <v>126</v>
      </c>
      <c r="C57" s="1" t="s">
        <v>127</v>
      </c>
      <c r="D57" s="1" t="s">
        <v>128</v>
      </c>
      <c r="E57" s="1" t="s">
        <v>129</v>
      </c>
      <c r="F57" s="1">
        <v>2026</v>
      </c>
      <c r="G57" s="1" t="s">
        <v>130</v>
      </c>
      <c r="H57" s="1" t="str">
        <f>"9788965138310"</f>
        <v>9788965138310</v>
      </c>
    </row>
    <row r="58" spans="1:8" x14ac:dyDescent="0.3">
      <c r="A58" s="1">
        <v>56</v>
      </c>
      <c r="B58" s="1" t="s">
        <v>253</v>
      </c>
      <c r="C58" s="1" t="s">
        <v>254</v>
      </c>
      <c r="D58" s="1" t="s">
        <v>255</v>
      </c>
      <c r="E58" s="1" t="s">
        <v>256</v>
      </c>
      <c r="F58" s="1">
        <v>2025</v>
      </c>
      <c r="G58" s="1" t="s">
        <v>257</v>
      </c>
      <c r="H58" s="1" t="str">
        <f>"9791199486300"</f>
        <v>9791199486300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3"/>
  <sheetViews>
    <sheetView workbookViewId="0">
      <selection activeCell="G9" sqref="G9"/>
    </sheetView>
  </sheetViews>
  <sheetFormatPr defaultRowHeight="16.5" x14ac:dyDescent="0.3"/>
  <cols>
    <col min="1" max="1" width="7.25" customWidth="1"/>
    <col min="2" max="2" width="16.375" customWidth="1"/>
    <col min="3" max="3" width="57.25" customWidth="1"/>
    <col min="4" max="4" width="32.125" customWidth="1"/>
    <col min="5" max="5" width="25.625" customWidth="1"/>
    <col min="7" max="7" width="16.25" customWidth="1"/>
    <col min="8" max="8" width="22.875" customWidth="1"/>
  </cols>
  <sheetData>
    <row r="1" spans="1:8" ht="39.75" customHeight="1" x14ac:dyDescent="0.3">
      <c r="A1" s="4" t="s">
        <v>383</v>
      </c>
      <c r="B1" s="4"/>
      <c r="C1" s="4"/>
      <c r="D1" s="4"/>
      <c r="E1" s="4"/>
      <c r="F1" s="4"/>
      <c r="G1" s="4"/>
      <c r="H1" s="4"/>
    </row>
    <row r="2" spans="1:8" x14ac:dyDescent="0.3">
      <c r="A2" s="2" t="s">
        <v>7</v>
      </c>
      <c r="B2" s="2" t="s">
        <v>10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8</v>
      </c>
    </row>
    <row r="3" spans="1:8" x14ac:dyDescent="0.3">
      <c r="A3" s="3">
        <v>1</v>
      </c>
      <c r="B3" s="1" t="s">
        <v>161</v>
      </c>
      <c r="C3" s="1" t="s">
        <v>162</v>
      </c>
      <c r="D3" s="1" t="s">
        <v>163</v>
      </c>
      <c r="E3" s="1" t="s">
        <v>16</v>
      </c>
      <c r="F3" s="1">
        <v>2026</v>
      </c>
      <c r="G3" s="1" t="str">
        <f>"9791142359002"</f>
        <v>9791142359002</v>
      </c>
      <c r="H3" s="1" t="s">
        <v>164</v>
      </c>
    </row>
    <row r="4" spans="1:8" x14ac:dyDescent="0.3">
      <c r="A4" s="3">
        <v>2</v>
      </c>
      <c r="B4" s="1" t="s">
        <v>374</v>
      </c>
      <c r="C4" s="1" t="s">
        <v>375</v>
      </c>
      <c r="D4" s="1" t="s">
        <v>376</v>
      </c>
      <c r="E4" s="1" t="s">
        <v>377</v>
      </c>
      <c r="F4" s="1">
        <v>2025</v>
      </c>
      <c r="G4" s="1" t="str">
        <f>"9791173470943"</f>
        <v>9791173470943</v>
      </c>
      <c r="H4" s="1" t="s">
        <v>378</v>
      </c>
    </row>
    <row r="5" spans="1:8" x14ac:dyDescent="0.3">
      <c r="A5" s="3">
        <v>3</v>
      </c>
      <c r="B5" s="1" t="s">
        <v>84</v>
      </c>
      <c r="C5" s="1" t="s">
        <v>85</v>
      </c>
      <c r="D5" s="1" t="s">
        <v>86</v>
      </c>
      <c r="E5" s="1" t="s">
        <v>87</v>
      </c>
      <c r="F5" s="1">
        <v>2026</v>
      </c>
      <c r="G5" s="1" t="str">
        <f>"9791168091313"</f>
        <v>9791168091313</v>
      </c>
      <c r="H5" s="1" t="s">
        <v>88</v>
      </c>
    </row>
    <row r="6" spans="1:8" x14ac:dyDescent="0.3">
      <c r="A6" s="3">
        <v>4</v>
      </c>
      <c r="B6" s="1" t="s">
        <v>89</v>
      </c>
      <c r="C6" s="1" t="s">
        <v>90</v>
      </c>
      <c r="D6" s="1" t="s">
        <v>86</v>
      </c>
      <c r="E6" s="1" t="s">
        <v>87</v>
      </c>
      <c r="F6" s="1">
        <v>2026</v>
      </c>
      <c r="G6" s="1" t="str">
        <f>"9791168092334"</f>
        <v>9791168092334</v>
      </c>
      <c r="H6" s="1" t="s">
        <v>91</v>
      </c>
    </row>
    <row r="7" spans="1:8" x14ac:dyDescent="0.3">
      <c r="A7" s="3">
        <v>5</v>
      </c>
      <c r="B7" s="1" t="s">
        <v>267</v>
      </c>
      <c r="C7" s="1" t="s">
        <v>268</v>
      </c>
      <c r="D7" s="1" t="s">
        <v>86</v>
      </c>
      <c r="E7" s="1" t="s">
        <v>87</v>
      </c>
      <c r="F7" s="1">
        <v>2026</v>
      </c>
      <c r="G7" s="1" t="str">
        <f>"9791168092341"</f>
        <v>9791168092341</v>
      </c>
      <c r="H7" s="1" t="s">
        <v>269</v>
      </c>
    </row>
    <row r="8" spans="1:8" x14ac:dyDescent="0.3">
      <c r="A8" s="3">
        <v>6</v>
      </c>
      <c r="B8" s="1" t="s">
        <v>224</v>
      </c>
      <c r="C8" s="1" t="s">
        <v>225</v>
      </c>
      <c r="D8" s="1" t="s">
        <v>226</v>
      </c>
      <c r="E8" s="1" t="s">
        <v>11</v>
      </c>
      <c r="F8" s="1">
        <v>2026</v>
      </c>
      <c r="G8" s="1" t="str">
        <f>"9791176610858"</f>
        <v>9791176610858</v>
      </c>
      <c r="H8" s="1" t="s">
        <v>227</v>
      </c>
    </row>
    <row r="9" spans="1:8" x14ac:dyDescent="0.3">
      <c r="A9" s="3">
        <v>7</v>
      </c>
      <c r="B9" s="1" t="s">
        <v>62</v>
      </c>
      <c r="C9" s="1" t="s">
        <v>63</v>
      </c>
      <c r="D9" s="1" t="s">
        <v>17</v>
      </c>
      <c r="E9" s="1" t="s">
        <v>11</v>
      </c>
      <c r="F9" s="1">
        <v>2026</v>
      </c>
      <c r="G9" s="1" t="str">
        <f>"9791173575655"</f>
        <v>9791173575655</v>
      </c>
      <c r="H9" s="1" t="s">
        <v>64</v>
      </c>
    </row>
    <row r="10" spans="1:8" x14ac:dyDescent="0.3">
      <c r="A10" s="3">
        <v>8</v>
      </c>
      <c r="B10" s="1" t="s">
        <v>220</v>
      </c>
      <c r="C10" s="1" t="s">
        <v>221</v>
      </c>
      <c r="D10" s="1" t="s">
        <v>222</v>
      </c>
      <c r="E10" s="1" t="s">
        <v>15</v>
      </c>
      <c r="F10" s="1">
        <v>2026</v>
      </c>
      <c r="G10" s="1" t="str">
        <f>"9791173578632"</f>
        <v>9791173578632</v>
      </c>
      <c r="H10" s="1" t="s">
        <v>223</v>
      </c>
    </row>
    <row r="11" spans="1:8" x14ac:dyDescent="0.3">
      <c r="A11" s="3">
        <v>9</v>
      </c>
      <c r="B11" s="1" t="s">
        <v>131</v>
      </c>
      <c r="C11" s="1" t="s">
        <v>132</v>
      </c>
      <c r="D11" s="1" t="s">
        <v>133</v>
      </c>
      <c r="E11" s="1" t="s">
        <v>134</v>
      </c>
      <c r="F11" s="1">
        <v>2026</v>
      </c>
      <c r="G11" s="1" t="str">
        <f>"9791166463679"</f>
        <v>9791166463679</v>
      </c>
      <c r="H11" s="1" t="s">
        <v>135</v>
      </c>
    </row>
    <row r="12" spans="1:8" x14ac:dyDescent="0.3">
      <c r="A12" s="3">
        <v>10</v>
      </c>
      <c r="B12" s="1" t="s">
        <v>65</v>
      </c>
      <c r="C12" s="1" t="s">
        <v>66</v>
      </c>
      <c r="D12" s="1" t="s">
        <v>67</v>
      </c>
      <c r="E12" s="1" t="s">
        <v>5</v>
      </c>
      <c r="F12" s="1">
        <v>2026</v>
      </c>
      <c r="G12" s="1" t="str">
        <f>"9791175911048"</f>
        <v>9791175911048</v>
      </c>
      <c r="H12" s="1" t="s">
        <v>68</v>
      </c>
    </row>
    <row r="13" spans="1:8" x14ac:dyDescent="0.3">
      <c r="A13" s="3">
        <v>11</v>
      </c>
      <c r="B13" s="1" t="s">
        <v>262</v>
      </c>
      <c r="C13" s="1" t="s">
        <v>263</v>
      </c>
      <c r="D13" s="1" t="s">
        <v>264</v>
      </c>
      <c r="E13" s="1" t="s">
        <v>265</v>
      </c>
      <c r="F13" s="1">
        <v>2026</v>
      </c>
      <c r="G13" s="1" t="str">
        <f>"9791124205761"</f>
        <v>9791124205761</v>
      </c>
      <c r="H13" s="1" t="s">
        <v>266</v>
      </c>
    </row>
    <row r="14" spans="1:8" x14ac:dyDescent="0.3">
      <c r="A14" s="3">
        <v>12</v>
      </c>
      <c r="B14" s="1" t="s">
        <v>74</v>
      </c>
      <c r="C14" s="1" t="s">
        <v>75</v>
      </c>
      <c r="D14" s="1" t="s">
        <v>76</v>
      </c>
      <c r="E14" s="1" t="s">
        <v>77</v>
      </c>
      <c r="F14" s="1">
        <v>2026</v>
      </c>
      <c r="G14" s="1" t="str">
        <f>"9788977468498"</f>
        <v>9788977468498</v>
      </c>
      <c r="H14" s="1" t="s">
        <v>78</v>
      </c>
    </row>
    <row r="15" spans="1:8" x14ac:dyDescent="0.3">
      <c r="A15" s="3">
        <v>13</v>
      </c>
      <c r="B15" s="1" t="s">
        <v>360</v>
      </c>
      <c r="C15" s="1" t="s">
        <v>361</v>
      </c>
      <c r="D15" s="1" t="s">
        <v>362</v>
      </c>
      <c r="E15" s="1" t="s">
        <v>6</v>
      </c>
      <c r="F15" s="1">
        <v>2026</v>
      </c>
      <c r="G15" s="1" t="str">
        <f>"9791158366438"</f>
        <v>9791158366438</v>
      </c>
      <c r="H15" s="1" t="s">
        <v>363</v>
      </c>
    </row>
    <row r="16" spans="1:8" x14ac:dyDescent="0.3">
      <c r="A16" s="3">
        <v>14</v>
      </c>
      <c r="B16" s="1" t="s">
        <v>156</v>
      </c>
      <c r="C16" s="1" t="s">
        <v>157</v>
      </c>
      <c r="D16" s="1" t="s">
        <v>158</v>
      </c>
      <c r="E16" s="1" t="s">
        <v>159</v>
      </c>
      <c r="F16" s="1">
        <v>2026</v>
      </c>
      <c r="G16" s="1" t="str">
        <f>"9791124035405"</f>
        <v>9791124035405</v>
      </c>
      <c r="H16" s="1" t="s">
        <v>160</v>
      </c>
    </row>
    <row r="17" spans="1:8" x14ac:dyDescent="0.3">
      <c r="A17" s="3">
        <v>15</v>
      </c>
      <c r="B17" s="1" t="s">
        <v>136</v>
      </c>
      <c r="C17" s="1" t="s">
        <v>137</v>
      </c>
      <c r="D17" s="1" t="s">
        <v>138</v>
      </c>
      <c r="E17" s="1" t="s">
        <v>139</v>
      </c>
      <c r="F17" s="1">
        <v>2023</v>
      </c>
      <c r="G17" s="1" t="str">
        <f>"9791192665221"</f>
        <v>9791192665221</v>
      </c>
      <c r="H17" s="1" t="s">
        <v>140</v>
      </c>
    </row>
    <row r="18" spans="1:8" x14ac:dyDescent="0.3">
      <c r="A18" s="3">
        <v>16</v>
      </c>
      <c r="B18" s="1" t="s">
        <v>31</v>
      </c>
      <c r="C18" s="1" t="s">
        <v>32</v>
      </c>
      <c r="D18" s="1" t="s">
        <v>33</v>
      </c>
      <c r="E18" s="1" t="s">
        <v>18</v>
      </c>
      <c r="F18" s="1">
        <v>2026</v>
      </c>
      <c r="G18" s="1" t="str">
        <f>"9791141186234"</f>
        <v>9791141186234</v>
      </c>
      <c r="H18" s="1" t="s">
        <v>34</v>
      </c>
    </row>
    <row r="19" spans="1:8" x14ac:dyDescent="0.3">
      <c r="A19" s="3">
        <v>17</v>
      </c>
      <c r="B19" s="1" t="s">
        <v>228</v>
      </c>
      <c r="C19" s="1" t="s">
        <v>229</v>
      </c>
      <c r="D19" s="1" t="s">
        <v>230</v>
      </c>
      <c r="E19" s="1" t="s">
        <v>231</v>
      </c>
      <c r="F19" s="1">
        <v>2026</v>
      </c>
      <c r="G19" s="1" t="str">
        <f>"9791173327025"</f>
        <v>9791173327025</v>
      </c>
      <c r="H19" s="1" t="s">
        <v>232</v>
      </c>
    </row>
    <row r="20" spans="1:8" x14ac:dyDescent="0.3">
      <c r="A20" s="3">
        <v>18</v>
      </c>
      <c r="B20" s="1" t="s">
        <v>50</v>
      </c>
      <c r="C20" s="1" t="s">
        <v>51</v>
      </c>
      <c r="D20" s="1" t="s">
        <v>52</v>
      </c>
      <c r="E20" s="1" t="s">
        <v>14</v>
      </c>
      <c r="F20" s="1">
        <v>2026</v>
      </c>
      <c r="G20" s="1" t="str">
        <f>"9791130656199"</f>
        <v>9791130656199</v>
      </c>
      <c r="H20" s="1" t="s">
        <v>53</v>
      </c>
    </row>
    <row r="21" spans="1:8" x14ac:dyDescent="0.3">
      <c r="A21" s="3">
        <v>19</v>
      </c>
      <c r="B21" s="1" t="s">
        <v>326</v>
      </c>
      <c r="C21" s="1" t="s">
        <v>327</v>
      </c>
      <c r="D21" s="1" t="s">
        <v>328</v>
      </c>
      <c r="E21" s="1" t="s">
        <v>329</v>
      </c>
      <c r="F21" s="1">
        <v>2026</v>
      </c>
      <c r="G21" s="1" t="str">
        <f>"9791173712357"</f>
        <v>9791173712357</v>
      </c>
      <c r="H21" s="1" t="s">
        <v>330</v>
      </c>
    </row>
    <row r="22" spans="1:8" x14ac:dyDescent="0.3">
      <c r="A22" s="3">
        <v>20</v>
      </c>
      <c r="B22" s="1" t="s">
        <v>54</v>
      </c>
      <c r="C22" s="1" t="s">
        <v>55</v>
      </c>
      <c r="D22" s="1" t="s">
        <v>56</v>
      </c>
      <c r="E22" s="1" t="s">
        <v>11</v>
      </c>
      <c r="F22" s="1">
        <v>2026</v>
      </c>
      <c r="G22" s="1" t="str">
        <f>"9791173571497"</f>
        <v>9791173571497</v>
      </c>
      <c r="H22" s="1" t="s">
        <v>57</v>
      </c>
    </row>
    <row r="23" spans="1:8" x14ac:dyDescent="0.3">
      <c r="A23" s="3">
        <v>21</v>
      </c>
      <c r="B23" s="1" t="s">
        <v>58</v>
      </c>
      <c r="C23" s="1" t="s">
        <v>59</v>
      </c>
      <c r="D23" s="1" t="s">
        <v>60</v>
      </c>
      <c r="E23" s="1" t="s">
        <v>11</v>
      </c>
      <c r="F23" s="1">
        <v>2026</v>
      </c>
      <c r="G23" s="1" t="str">
        <f>"9791173571343"</f>
        <v>9791173571343</v>
      </c>
      <c r="H23" s="1" t="s">
        <v>61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청소녀자료실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2026-05-19T11:33:36Z</dcterms:created>
  <dcterms:modified xsi:type="dcterms:W3CDTF">2026-09-04T09:28:10Z</dcterms:modified>
</cp:coreProperties>
</file>