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3.장서확충\수서\희망도서\8차\"/>
    </mc:Choice>
  </mc:AlternateContent>
  <xr:revisionPtr revIDLastSave="0" documentId="13_ncr:1_{D359408B-4EBB-422C-B501-A052F459B725}" xr6:coauthVersionLast="36" xr6:coauthVersionMax="36" xr10:uidLastSave="{00000000-0000-0000-0000-000000000000}"/>
  <bookViews>
    <workbookView xWindow="0" yWindow="0" windowWidth="20700" windowHeight="9795" xr2:uid="{00000000-000D-0000-FFFF-FFFF00000000}"/>
  </bookViews>
  <sheets>
    <sheet name="청소년자료실" sheetId="2" r:id="rId1"/>
    <sheet name="어린이자료실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1" l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<sst xmlns="http://schemas.openxmlformats.org/spreadsheetml/2006/main" count="573" uniqueCount="538">
  <si>
    <t>서명</t>
  </si>
  <si>
    <t>저작자</t>
  </si>
  <si>
    <t>발행자</t>
  </si>
  <si>
    <t>발행년</t>
  </si>
  <si>
    <t>ISBN</t>
  </si>
  <si>
    <t>단꿈아이</t>
  </si>
  <si>
    <t>문학동네</t>
  </si>
  <si>
    <t>창비</t>
  </si>
  <si>
    <t>책읽는곰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</si>
  <si>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</si>
  <si>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</si>
  <si>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</si>
  <si>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등록번호</t>
    <phoneticPr fontId="1" type="noConversion"/>
  </si>
  <si>
    <t>아울북:북이십일</t>
  </si>
  <si>
    <t>비즈니스북스</t>
  </si>
  <si>
    <t>다산어린이:다산북스</t>
  </si>
  <si>
    <t>비룡소</t>
  </si>
  <si>
    <t>은하수미디어</t>
  </si>
  <si>
    <t>웅진지식하우스</t>
  </si>
  <si>
    <t>오아시스</t>
  </si>
  <si>
    <t>모티브</t>
  </si>
  <si>
    <t>히읏</t>
  </si>
  <si>
    <t>보물창고</t>
  </si>
  <si>
    <t>빅피시</t>
  </si>
  <si>
    <t>2026년 청소년도서관 희망도서(8차 목록) - 청소년자료실</t>
    <phoneticPr fontId="1" type="noConversion"/>
  </si>
  <si>
    <t>2026년 청소년도서관 희망도서(8차 목록) - 어린이자료실</t>
    <phoneticPr fontId="1" type="noConversion"/>
  </si>
  <si>
    <t>JU0000064939</t>
  </si>
  <si>
    <t>주식 단타 특공대</t>
  </si>
  <si>
    <t>윤타 지음</t>
  </si>
  <si>
    <t>동양북스</t>
  </si>
  <si>
    <t>청 327.856-윤831ㅈ</t>
  </si>
  <si>
    <t>JU0000064940</t>
  </si>
  <si>
    <t>주식투자 불패의 법칙;부의 체급을 바꾸는 고수익 투자의 정석</t>
  </si>
  <si>
    <t>조진표 지음</t>
  </si>
  <si>
    <t>청 327.856-조79ㅈ</t>
  </si>
  <si>
    <t>JU0000064942</t>
  </si>
  <si>
    <t>사라지는 돈,살아남는 돈, 불어나는 돈 : 데이터로 보는 넥스트 코스피 투자 전략</t>
  </si>
  <si>
    <t>김효진 지음</t>
  </si>
  <si>
    <t>페이지2북스</t>
  </si>
  <si>
    <t>청 327.856-김96ㅅ</t>
  </si>
  <si>
    <t>JU0000064947</t>
  </si>
  <si>
    <t>우울은 초록의 마음 : 상처 입은 마음으로도 계속 걸어가는 사람들에게</t>
  </si>
  <si>
    <t>반혜린 지음</t>
  </si>
  <si>
    <t>북라이프</t>
  </si>
  <si>
    <t>청 818-반94ㅇ</t>
  </si>
  <si>
    <t>JU0000064950</t>
  </si>
  <si>
    <t>(고교학점제 선택 과목) 192학점 한 권으로 끝내기</t>
  </si>
  <si>
    <t>김미선,김용진,박석환 공]지음</t>
  </si>
  <si>
    <t>석탑출판</t>
  </si>
  <si>
    <t>청 376.64-김39ㅇ</t>
  </si>
  <si>
    <t>JU0000064951</t>
  </si>
  <si>
    <t>아코디언 : 천명관 장편소설</t>
  </si>
  <si>
    <t>천명관 지음</t>
  </si>
  <si>
    <t>청 813.7-천34ㅇ</t>
  </si>
  <si>
    <t>JU0000064955</t>
  </si>
  <si>
    <t>오늘 고백 못 하면 사망</t>
  </si>
  <si>
    <t>송주영 지음</t>
  </si>
  <si>
    <t>다른</t>
  </si>
  <si>
    <t>청 813.7-송77ㅇ</t>
  </si>
  <si>
    <t>JU0000064956</t>
  </si>
  <si>
    <t>주식 투자를 잘한다는 것 : 39세 파이어 육과장, 시장의 변동성을 압도적 수익으로 바꾼 투자 기록</t>
  </si>
  <si>
    <t>육과장 지음</t>
  </si>
  <si>
    <t>노티스</t>
  </si>
  <si>
    <t>청 327.856-육16ㅈ</t>
  </si>
  <si>
    <t>JU0000064959</t>
  </si>
  <si>
    <t>영혼의 왈츠 : 베르나르 베르베르 장편소설. 1</t>
  </si>
  <si>
    <t>베르나르 베르베르 지음;전미연 옮김</t>
  </si>
  <si>
    <t>열린책들</t>
  </si>
  <si>
    <t>청 863-베238ㅇ-1</t>
  </si>
  <si>
    <t>JU0000064960</t>
  </si>
  <si>
    <t>영혼의 왈츠 : 베르나르 베르베르 장편소설. 2</t>
  </si>
  <si>
    <t>청 863-베238ㅇ-2</t>
  </si>
  <si>
    <t>JU0000064961</t>
  </si>
  <si>
    <t>(리피디의 펜 한 자루로 끝내는) 뻔뻔한 드로잉 = Fun fun drawing</t>
  </si>
  <si>
    <t>리피디 지음</t>
  </si>
  <si>
    <t>성안당</t>
  </si>
  <si>
    <t>청 656-리849ㅃ</t>
  </si>
  <si>
    <t>JU0000064962</t>
  </si>
  <si>
    <t>공부 천재들의 남다른 AI 활용법 : 수행 평가·학생부·진로·진학까지 한 번에</t>
  </si>
  <si>
    <t>이보미 지음</t>
  </si>
  <si>
    <t>미디어숲</t>
  </si>
  <si>
    <t>청 372-이45ㄱ</t>
  </si>
  <si>
    <t>JU0000064963</t>
  </si>
  <si>
    <t>축제는 언제나 물음표 : 은소홀 소설</t>
  </si>
  <si>
    <t>은소홀 글;이비 그림</t>
  </si>
  <si>
    <t>청 813.7-은55ㅊ</t>
  </si>
  <si>
    <t>JU0000064964</t>
  </si>
  <si>
    <t>키는 타이밍입니다 : 성장클리닉을 찾기 전 알아야 할 키 성장과 성조숙증</t>
  </si>
  <si>
    <t>박승찬 지음</t>
  </si>
  <si>
    <t>애플씨드</t>
  </si>
  <si>
    <t>청 511.1682-박58ㅋ</t>
  </si>
  <si>
    <t>JU0000064970</t>
  </si>
  <si>
    <t>(한 번 읽으며 절대 잊을 수 없는) 수학 교과서</t>
  </si>
  <si>
    <t>나가노 히로유키 지음;김소영 옮김</t>
  </si>
  <si>
    <t>시그마북스</t>
  </si>
  <si>
    <t>청 410-나11ㅅ</t>
  </si>
  <si>
    <t>JU0000064971</t>
  </si>
  <si>
    <t>인체 해부학 대백과 : 내 몸이 아플 때 찾아보는 해부학 교수의 인체 의학 도감</t>
  </si>
  <si>
    <t>켄 에슈웰 지음;데이비드 캐롤,피터 차일드 [공]그림;한소영 옮김</t>
  </si>
  <si>
    <t>보누스</t>
  </si>
  <si>
    <t>청 511.4-에57ㅇ</t>
  </si>
  <si>
    <t>JU0000064972</t>
  </si>
  <si>
    <t>(보는 순간 이해되는)인체 도감 : 구조와 기능부터 질병과 마음의 작동까지 한눈에 정리</t>
  </si>
  <si>
    <t>아사히신문출판 지음;배영진 옮김</t>
  </si>
  <si>
    <t>전나무숲</t>
  </si>
  <si>
    <t>청 511.1-아51ㅇ</t>
  </si>
  <si>
    <t>JU0000064973</t>
  </si>
  <si>
    <t>소뵈르 박사의 상담 일지 : 햄스터와 저주 인형</t>
  </si>
  <si>
    <t>마리 오드 뮈라이으 지음;윤예니 옮김</t>
  </si>
  <si>
    <t>바람의아이들</t>
  </si>
  <si>
    <t>청 863-뮈231ㅅ</t>
  </si>
  <si>
    <t>JU0000064974</t>
  </si>
  <si>
    <t>소뵈르 박사의 주말 : 거짓 따위 없이</t>
  </si>
  <si>
    <t>JU0000064975</t>
  </si>
  <si>
    <t>루프 안의 너</t>
  </si>
  <si>
    <t>조강우 지음</t>
  </si>
  <si>
    <t>북스토리</t>
  </si>
  <si>
    <t>청 813.7-조11ㄹ</t>
  </si>
  <si>
    <t>JU0000064977</t>
  </si>
  <si>
    <t>신 퇴마록 : 신세편. 1</t>
  </si>
  <si>
    <t>이우혁 지음</t>
  </si>
  <si>
    <t>Vanta(반타):오팬하우스</t>
  </si>
  <si>
    <t>청 813.7-이67ㅅ-1</t>
  </si>
  <si>
    <t>JU0000064978</t>
  </si>
  <si>
    <t>신 퇴마록 : 신세편. 3</t>
  </si>
  <si>
    <t>청 813.7-이67ㅅ-3</t>
  </si>
  <si>
    <t>JU0000064979</t>
  </si>
  <si>
    <t>신 퇴마록 : 신세편. 2</t>
  </si>
  <si>
    <t>청 813.7-이67ㅅ-2</t>
  </si>
  <si>
    <t>JU0000064980</t>
  </si>
  <si>
    <t>미라클 에디팅 : 당신만의 취향을 돈이 되는 콘텐츠로 = Miracle editing</t>
  </si>
  <si>
    <t>디에디트 지음</t>
  </si>
  <si>
    <t>북스톤</t>
  </si>
  <si>
    <t>청 325.571-디63ㅁ</t>
  </si>
  <si>
    <t>JU0000064981</t>
  </si>
  <si>
    <t>싸움의 교양 : 야망은 큰데 왜 맨손인가</t>
  </si>
  <si>
    <t>이클립스 지음</t>
  </si>
  <si>
    <t>청 104-이828ㅆ</t>
  </si>
  <si>
    <t>JU0000064982</t>
  </si>
  <si>
    <t>니체의 초월자</t>
  </si>
  <si>
    <t>프리드리히 니체 지음;김철 편역</t>
  </si>
  <si>
    <t>청 165.77-니813ㄴ</t>
  </si>
  <si>
    <t>JU0000064983</t>
  </si>
  <si>
    <t>다른 사랑 : 최은미 소설</t>
  </si>
  <si>
    <t>최은미 지음</t>
  </si>
  <si>
    <t>청 813.7-최68ㄷ</t>
  </si>
  <si>
    <t>JU0000064984</t>
  </si>
  <si>
    <t>천종현의 초등수학 공부의 정석 : 학년이 올라갈수록 수학 초격차를 낳는</t>
  </si>
  <si>
    <t>천종현 지음</t>
  </si>
  <si>
    <t>청 410-천75ㅊ</t>
  </si>
  <si>
    <t>JU0000064987</t>
  </si>
  <si>
    <t>던지는 아이</t>
  </si>
  <si>
    <t>이옥수;정명섭;박진규 지음</t>
  </si>
  <si>
    <t>마음이음</t>
  </si>
  <si>
    <t>청 813.7-이65ㄷ</t>
  </si>
  <si>
    <t>JU0000064988</t>
  </si>
  <si>
    <t>당신이 아픈 건 발 때문이다 : 당뇨, 고혈압부터 혈액순환까지</t>
  </si>
  <si>
    <t>기쿠치 마모루 지음;나지윤 옮김</t>
  </si>
  <si>
    <t>유노라이프</t>
  </si>
  <si>
    <t>청 517.32-기827ㄷ</t>
  </si>
  <si>
    <t>JU0000064991</t>
  </si>
  <si>
    <t>인생을 바꾸는 게임의 규칙</t>
  </si>
  <si>
    <t>플로렌스 스코벨 신 지음,이은종 옮김</t>
  </si>
  <si>
    <t>주영사</t>
  </si>
  <si>
    <t>청 199.1-청535ㅇ</t>
  </si>
  <si>
    <t>JU0000064994</t>
  </si>
  <si>
    <t>산곡미풍 : 골짜기에서 불어오는 산들바람</t>
  </si>
  <si>
    <t>위화 지음;백도라지 옮김</t>
  </si>
  <si>
    <t>푸른숲</t>
  </si>
  <si>
    <t>청 824.7-위95ㅅ</t>
  </si>
  <si>
    <t>JU0000064995</t>
  </si>
  <si>
    <t>문자 전파담 : 문자의 전파 과정을 통해 새롭게 읽는 세계 문명사</t>
  </si>
  <si>
    <t>로버트 파우저 지음</t>
  </si>
  <si>
    <t>혜화1117</t>
  </si>
  <si>
    <t>청 909-파67ㅁ</t>
  </si>
  <si>
    <t>JU0000064996</t>
  </si>
  <si>
    <t>(이태원 사는 대만 여자) 썸머의 게스트하우스 일기</t>
  </si>
  <si>
    <t>썸머 지음;허유영 옮김</t>
  </si>
  <si>
    <t>인플루엔셜</t>
  </si>
  <si>
    <t>청 828-썸33ㅆ</t>
  </si>
  <si>
    <t>JU0000064999</t>
  </si>
  <si>
    <t>소원이 이루어지는 작은 호텔 : 나도 몰랐던 마음속 소망을 끄집어내 현실로 바꾸는 곳</t>
  </si>
  <si>
    <t>안자나 길 지음;강영옥 옮김</t>
  </si>
  <si>
    <t>청 199.1-길985ㅅ</t>
  </si>
  <si>
    <t>JU0000065000</t>
  </si>
  <si>
    <t>왕세자 입학도. 5</t>
  </si>
  <si>
    <t>무번 글·그림</t>
  </si>
  <si>
    <t>Youngcom(영컴)</t>
  </si>
  <si>
    <t>청 657.1-무43ㅇ-5</t>
  </si>
  <si>
    <t>JU0000065001</t>
  </si>
  <si>
    <t>난 힘들 때 숟가락을 들어</t>
  </si>
  <si>
    <t>레이 지음;김져니 그림</t>
  </si>
  <si>
    <t>요호이</t>
  </si>
  <si>
    <t>청 818-레69ㄴ</t>
  </si>
  <si>
    <t>JU0000065005</t>
  </si>
  <si>
    <t>우월한 열등감 : 비교와 불안의 시대, 단단한 사람으로 성장하는 자존감 교육</t>
  </si>
  <si>
    <t>알프레드 아들러 지음;김경일 옮김</t>
  </si>
  <si>
    <t>저녁달</t>
  </si>
  <si>
    <t>청 182.1-아228ㅇ</t>
  </si>
  <si>
    <t>JU0000065009</t>
  </si>
  <si>
    <t>인류학자처럼 생각하는 법 : 인류학이란 무엇인가</t>
  </si>
  <si>
    <t>매슈 엥글키 지음;김재완,박영서 옮김</t>
  </si>
  <si>
    <t>오월의봄</t>
  </si>
  <si>
    <t>청 389-엥18ㅇ</t>
  </si>
  <si>
    <t>JU0000065010</t>
  </si>
  <si>
    <t>낙하 : 이희영 장편소설</t>
  </si>
  <si>
    <t>이희영 지음</t>
  </si>
  <si>
    <t>Originals:kt밀리의서재</t>
  </si>
  <si>
    <t>청 813.7-이98ㄴ</t>
  </si>
  <si>
    <t>JU0000065011</t>
  </si>
  <si>
    <t>백만 원짜리 엄마 : 박수진 장편소설</t>
  </si>
  <si>
    <t>박수진 지음</t>
  </si>
  <si>
    <t>다산책방:다산북스</t>
  </si>
  <si>
    <t>청 813.7-박57ㅂ</t>
  </si>
  <si>
    <t>JU0000065012</t>
  </si>
  <si>
    <t>양자컴퓨팅 혁명 : 0과 1 너머의 세상 = Quantum computing</t>
  </si>
  <si>
    <t>김정상,정연웅,김재완 [공]지음</t>
  </si>
  <si>
    <t>플루토</t>
  </si>
  <si>
    <t>청 004.1-김73ㅇ</t>
  </si>
  <si>
    <t>JU0000065013</t>
  </si>
  <si>
    <t>차이나 반도체 라이징 : 중국 첨단 지능화의 허와 실, 그리고 한국의 대응 전략</t>
  </si>
  <si>
    <t>권석준 지음</t>
  </si>
  <si>
    <t>사이언스북스</t>
  </si>
  <si>
    <t>청 321.97-권53ㅊ</t>
  </si>
  <si>
    <t>JU0000065014</t>
  </si>
  <si>
    <t>몰입이라는 아이의 세계 : 스마트폰에 빼앗긴 우리 아이 집중력을 되찾는 24가지 방법</t>
  </si>
  <si>
    <t>김소연 지음</t>
  </si>
  <si>
    <t>page2(페이지2북스)</t>
  </si>
  <si>
    <t>청 598.1-김55ㅁ</t>
  </si>
  <si>
    <t>JU0000065018</t>
  </si>
  <si>
    <t>조선 괴이 탐정단 : 정명섭 소설</t>
  </si>
  <si>
    <t>정명섭 지음</t>
  </si>
  <si>
    <t>북멘토</t>
  </si>
  <si>
    <t>청 813.7-정34ㅈ</t>
  </si>
  <si>
    <t>JU0000065020</t>
  </si>
  <si>
    <t>다시 만난 세계 : 무질서 시대, 신질서의 설계자들</t>
  </si>
  <si>
    <t>김희교 지음</t>
  </si>
  <si>
    <t>청 349-김98ㄷ</t>
  </si>
  <si>
    <t>JU0000065021</t>
  </si>
  <si>
    <t>당신의 독자가 될게요 : 환란을 끌어안는 쓰기에 대하여</t>
  </si>
  <si>
    <t>정세랑 지음</t>
  </si>
  <si>
    <t>마음산책</t>
  </si>
  <si>
    <t>청 814.7-정53ㄷ</t>
  </si>
  <si>
    <t>JU0000065022</t>
  </si>
  <si>
    <t>일본 광고 카피 도감 : 모든 마음은 카피할 수 있다</t>
  </si>
  <si>
    <t>오하림 지음</t>
  </si>
  <si>
    <t>서교책방</t>
  </si>
  <si>
    <t>청 325.751-오91ㅇ</t>
  </si>
  <si>
    <t>JU0000065023</t>
  </si>
  <si>
    <t>사랑은 체중계를 타고 : 조영주 장편소설</t>
  </si>
  <si>
    <t>조영주 지음</t>
  </si>
  <si>
    <t>마름모</t>
  </si>
  <si>
    <t>청 813.7-조64ㅅ</t>
  </si>
  <si>
    <t>JU0000065024</t>
  </si>
  <si>
    <t>집밥력 : 나를 돌보는 식사의 힘</t>
  </si>
  <si>
    <t>홀썸모먼트 지음;한정수 사진</t>
  </si>
  <si>
    <t>세미콜론</t>
  </si>
  <si>
    <t>청 594.5-홀53ㅈ</t>
  </si>
  <si>
    <t>JU0000065025</t>
  </si>
  <si>
    <t>생기부를 결정하는 최상위권 중등 탐구 독서 : 대치동 필독서 50</t>
  </si>
  <si>
    <t>박은선, 배혜림 [공] 지음</t>
  </si>
  <si>
    <t>메가스터디북스</t>
  </si>
  <si>
    <t>청 377.37-박68ㅅ</t>
  </si>
  <si>
    <t>JU0000065026</t>
  </si>
  <si>
    <t>중년을 살리는 하루 4분 운동 : 나이 들수록 근육은 선택이 아닌 생존이다</t>
  </si>
  <si>
    <t>이상대 지음</t>
  </si>
  <si>
    <t>Booksgo</t>
  </si>
  <si>
    <t>청 593.5-이51ㅈ</t>
  </si>
  <si>
    <t>JU0000065027</t>
  </si>
  <si>
    <t>하우스콘서트에 진심 : 연주자와 관객의 거리 1미터, 세상에서 가장 가까운 마룻바닥 클래식</t>
  </si>
  <si>
    <t>강선애 지음</t>
  </si>
  <si>
    <t>어크로스출판그룹</t>
  </si>
  <si>
    <t>청 670.7804-강53ㅎ</t>
  </si>
  <si>
    <t>JU0000065028</t>
  </si>
  <si>
    <t>오래된 물건에 진심</t>
  </si>
  <si>
    <t>박찬용 지음</t>
  </si>
  <si>
    <t>어크로스</t>
  </si>
  <si>
    <t>청 814.7-박811ㅇ</t>
  </si>
  <si>
    <t>JU0000065029</t>
  </si>
  <si>
    <t>내 AI 천재로 키우는 법 : 요구 방법부터 공부·수행 평가·자서전  쓰기 적용까지. 1</t>
  </si>
  <si>
    <t>이태종 지음</t>
  </si>
  <si>
    <t>이태종NIE논술연구소</t>
  </si>
  <si>
    <t>청 004.73-이832ㄴ-1</t>
  </si>
  <si>
    <t>JU0000065030</t>
  </si>
  <si>
    <t>달러 역설 : 미국은 달러의 약점을 활용해서 세계를 지배할 것이다 = (The)dollar paradox</t>
  </si>
  <si>
    <t>오태민 지음</t>
  </si>
  <si>
    <t>헤리티지북스</t>
  </si>
  <si>
    <t>청 321.97-오832ㄷ</t>
  </si>
  <si>
    <t>JU0000065031</t>
  </si>
  <si>
    <t>스님의 호흡법</t>
  </si>
  <si>
    <t>전채연 지음;강설 스님 설법</t>
  </si>
  <si>
    <t>황금테고리</t>
  </si>
  <si>
    <t>청 199.1-전812ㅅ</t>
  </si>
  <si>
    <t>JU0000065032</t>
  </si>
  <si>
    <t>독하게 돈 공부 : 10년 뒤 미래를 바꾸는 유일한 방법</t>
  </si>
  <si>
    <t>박소연 지음</t>
  </si>
  <si>
    <t>메이븐</t>
  </si>
  <si>
    <t>청 327.04-박55ㄷ</t>
  </si>
  <si>
    <t>JU0000065033</t>
  </si>
  <si>
    <t>사춘기 마음을 통역해드립니다 : 대한민국 최고 사춘기 전문가가 들려주는 요즘 아이들의 진짜 속마음</t>
  </si>
  <si>
    <t>김현수 지음</t>
  </si>
  <si>
    <t>미류책방:교학사</t>
  </si>
  <si>
    <t>청 598.125-김94ㅅ</t>
  </si>
  <si>
    <t>JU0000065034</t>
  </si>
  <si>
    <t>불·바퀴·문자·화폐 : 문명을 만든 4가지 힘, 기업의 운명을 가르다</t>
  </si>
  <si>
    <t>채서일 지음</t>
  </si>
  <si>
    <t>옥당</t>
  </si>
  <si>
    <t>청 325.1-채53ㅂ</t>
  </si>
  <si>
    <t>JU0000065035</t>
  </si>
  <si>
    <t>한국에서 부자 되는 가장 빠른 길 : 미국 주식, 아파트, 월배당 ETF까지 한 권으로!</t>
  </si>
  <si>
    <t>최영민 지음</t>
  </si>
  <si>
    <t>지음미디어</t>
  </si>
  <si>
    <t>청 327.856-최64ㅎ</t>
  </si>
  <si>
    <t>JU0000065038</t>
  </si>
  <si>
    <t>주도주 사이클 절대 법칙 : 지수를 넘어 압도적 수익을 이끄는 투자 불패 공식</t>
  </si>
  <si>
    <t>한규범 지음</t>
  </si>
  <si>
    <t>부키</t>
  </si>
  <si>
    <t>청 327.856-한17ㅈ</t>
  </si>
  <si>
    <t>JU0000065039</t>
  </si>
  <si>
    <t>강물이 멈춘 날</t>
  </si>
  <si>
    <t>월리 램 지음;박산호 옮김</t>
  </si>
  <si>
    <t>리프:콘텐츠그룹 포레스트</t>
  </si>
  <si>
    <t>청 843.6-램316ㄱ</t>
  </si>
  <si>
    <t>JU0000065040</t>
  </si>
  <si>
    <t>슬픔은 사람을 위한 것</t>
  </si>
  <si>
    <t>슬론 크로슬리 지음;송섬별 옮김</t>
  </si>
  <si>
    <t>현대문학</t>
  </si>
  <si>
    <t>청 843.6-크235ㅅ</t>
  </si>
  <si>
    <t>JU0000065041</t>
  </si>
  <si>
    <t>생존 지능</t>
  </si>
  <si>
    <t>로이드 블랭크파인 지음;박선영 옮김</t>
  </si>
  <si>
    <t>필름</t>
  </si>
  <si>
    <t>청 325.24-블232ㅅ</t>
  </si>
  <si>
    <t>JU0000065042</t>
  </si>
  <si>
    <t>밀 : 조용래 장편소설</t>
  </si>
  <si>
    <t>조용래 지음</t>
  </si>
  <si>
    <t>주단</t>
  </si>
  <si>
    <t>청 813.7-조66ㅁ</t>
  </si>
  <si>
    <t>JU0000065043</t>
  </si>
  <si>
    <t>안녕 신 : 마야 유타카 소설</t>
  </si>
  <si>
    <t>마야 유타카 지음;문승준 옮김</t>
  </si>
  <si>
    <t>내친구의서재</t>
  </si>
  <si>
    <t>청 833.6-마62ㅇ</t>
  </si>
  <si>
    <t>JU0000065044</t>
  </si>
  <si>
    <t>소크라테스처럼 생각하는 법 : 내 안의 불안을 잠재우는 인류 최고 지성의 메타인지 수업</t>
  </si>
  <si>
    <t>도널드 로버트슨 지음;이민철 옮김</t>
  </si>
  <si>
    <t>현대지성</t>
  </si>
  <si>
    <t>청 160.222-로43ㅅ</t>
  </si>
  <si>
    <t>JU0000065045</t>
  </si>
  <si>
    <t>진정성 있는 도슨트 스피치 : 미술관·박물관 전시해설 전달과 대화법</t>
  </si>
  <si>
    <t>박은주 지음</t>
  </si>
  <si>
    <t>미진사</t>
  </si>
  <si>
    <t>청 802.5-박68ㅈ</t>
  </si>
  <si>
    <t>JU0000065046</t>
  </si>
  <si>
    <t>읽지 않는 사람들 : AI만 읽는 시대, 퇴화하는 인간 지능에 관한 경고</t>
  </si>
  <si>
    <t>나오미 배런 지음;전병근 옮김</t>
  </si>
  <si>
    <t>웅진지식하우스:웅진씽크빅</t>
  </si>
  <si>
    <t>청 029-배233ㅇ</t>
  </si>
  <si>
    <t>JU0000065047</t>
  </si>
  <si>
    <t>생존을 위한 최소한의 AI 교양 : 챗GPT의 원리부터 AI 혼자 일하는 미래까지, 기본을 모른 채 남들만 따라했던 당신이 가장 먼저 읽어야 할 책</t>
  </si>
  <si>
    <t>주남호 지음</t>
  </si>
  <si>
    <t>골든래빗(주)</t>
  </si>
  <si>
    <t>청 004.73-주211ㅅ</t>
  </si>
  <si>
    <t>JU0000065048</t>
  </si>
  <si>
    <t>불안하게 태어난 사람들 : 불안은 어떻게 유전자에 각인되어 대물림되는가</t>
  </si>
  <si>
    <t>대니얼 키팅 지음;정지인 옮김</t>
  </si>
  <si>
    <t>청 330.4-키839ㅂ</t>
  </si>
  <si>
    <t>JU0000064938</t>
  </si>
  <si>
    <t>수상한 이웃집 시노다. 9, 비밀 친구가 생겼어요!</t>
  </si>
  <si>
    <t>도미야스 요코 글;오바 켄야 그림;송지현 옮김</t>
  </si>
  <si>
    <t>아 833.8-도39ㅅ-9</t>
  </si>
  <si>
    <t>JU0000064941</t>
  </si>
  <si>
    <t>푸른 사자 와니니. 10, 초원으로 가는 길</t>
  </si>
  <si>
    <t>이현 지음;오윤화 그림</t>
  </si>
  <si>
    <t>아 813.8-이94ㅍ-10</t>
  </si>
  <si>
    <t>JU0000064943</t>
  </si>
  <si>
    <t>(봄·여름·가을·겨울)알록달록 종이접기 : 따라하면 12달 방꾸미기</t>
  </si>
  <si>
    <t>지나쌤 지음</t>
  </si>
  <si>
    <t>넷마루</t>
  </si>
  <si>
    <t>아 634.9-지211ㅇ</t>
  </si>
  <si>
    <t>JU0000064944</t>
  </si>
  <si>
    <t>뽑기를 했을 뿐인데 과학이 따라왔어!</t>
  </si>
  <si>
    <t>정원영 글;이정화 그림</t>
  </si>
  <si>
    <t>상상아카데미</t>
  </si>
  <si>
    <t>아 404-정67ㅃ</t>
  </si>
  <si>
    <t>JU0000064945</t>
  </si>
  <si>
    <t>누구의 잘못일까?. 1, 인간 vs 동물</t>
  </si>
  <si>
    <t>곽영미 글;윤소진 그림</t>
  </si>
  <si>
    <t>Mirae N(미래엔):아이세움</t>
  </si>
  <si>
    <t>아 304-곽64ㄴ-1</t>
  </si>
  <si>
    <t>JU0000064946</t>
  </si>
  <si>
    <t>(웹툰동화) 책이 사라진 날</t>
  </si>
  <si>
    <t>고정욱 원작;이윤창 웹툰</t>
  </si>
  <si>
    <t>더블북</t>
  </si>
  <si>
    <t>아 813.8-고73ㅊ</t>
  </si>
  <si>
    <t>JU0000064948</t>
  </si>
  <si>
    <t>오탉의 비밀 기지</t>
  </si>
  <si>
    <t>주미경 지음;정진희 그림</t>
  </si>
  <si>
    <t>문학과지성사</t>
  </si>
  <si>
    <t>아 813.8-주39ㅇ</t>
  </si>
  <si>
    <t>JU0000064949</t>
  </si>
  <si>
    <t>꼬꼬댁멍냥 가족의 탄생</t>
  </si>
  <si>
    <t>윤성은 지음;이은경 그림</t>
  </si>
  <si>
    <t>봄볕</t>
  </si>
  <si>
    <t>아 813.8-윤53ㄲ</t>
  </si>
  <si>
    <t>JU0000064952</t>
  </si>
  <si>
    <t>(별빛 마을) 꾹꾹이 식당. 1, 꼬마 북극 여우 손님</t>
  </si>
  <si>
    <t>고양이와 스프 원작;김오냥 글;루체 그림</t>
  </si>
  <si>
    <t>다산북스</t>
  </si>
  <si>
    <t>아 813.8-고62ㄲ-1</t>
  </si>
  <si>
    <t>JU0000064953</t>
  </si>
  <si>
    <t>에라곤. 1, 푸른 돌과 깨어난 운명</t>
  </si>
  <si>
    <t>크리스토퍼 파올리니 글;오율평 옮김</t>
  </si>
  <si>
    <t>아 843.6-파65ㅇ-1</t>
  </si>
  <si>
    <t>JU0000064954</t>
  </si>
  <si>
    <t>에라곤. 2, 드워프 왕국의 검은 그림자</t>
  </si>
  <si>
    <t>아 843.6-파65ㅇ-2</t>
  </si>
  <si>
    <t>JU0000064957</t>
  </si>
  <si>
    <t>미래 헌책방 : 당신의 오늘을 삽니다</t>
  </si>
  <si>
    <t>강효미 글;불곰 그림</t>
  </si>
  <si>
    <t>다른어린이</t>
  </si>
  <si>
    <t>아 813.8-강96ㅁ</t>
  </si>
  <si>
    <t>JU0000064958</t>
  </si>
  <si>
    <t>밤낮 레스토랑</t>
  </si>
  <si>
    <t>노예지 글·그림</t>
  </si>
  <si>
    <t>북스그라운드</t>
  </si>
  <si>
    <t>아 813.8-노64ㅂ</t>
  </si>
  <si>
    <t>JU0000064965</t>
  </si>
  <si>
    <t>(설민석의) 그리스 로마 신화 대모험. 16, 에로스와 프시케의 사랑</t>
  </si>
  <si>
    <t>설민석,남이담 [공]지음;스튜디오 담 만화</t>
  </si>
  <si>
    <t>아 219.2-설39ㄱ-16</t>
  </si>
  <si>
    <t>JU0000064966</t>
  </si>
  <si>
    <t>의사 어벤저스 : 어린이 의학 동화. 26, 척추 질환, 바르게 행동하라!</t>
  </si>
  <si>
    <t>고희정 글;조승연 그림</t>
  </si>
  <si>
    <t>가나:가나문화콘텐츠</t>
  </si>
  <si>
    <t>아 510.4-고98ㅇ-26</t>
  </si>
  <si>
    <t>JU0000064967</t>
  </si>
  <si>
    <t>의사 어벤저스 : 어린이 의학 동화. 27, 수면 장애, 편안한 사이가 돼라!</t>
  </si>
  <si>
    <t>가나</t>
  </si>
  <si>
    <t>아 510.4-고98ㅇ-27</t>
  </si>
  <si>
    <t>JU0000064968</t>
  </si>
  <si>
    <t>JU0000064969</t>
  </si>
  <si>
    <t>로봇의 별 : 이현 장편동화. 3, 네다 5970843</t>
  </si>
  <si>
    <t>이현 지음;해랑 그림</t>
  </si>
  <si>
    <t>아 813.8-이94ㄹ-3</t>
  </si>
  <si>
    <t>JU0000064976</t>
  </si>
  <si>
    <t>어서와! 태권도는 처음이지?</t>
  </si>
  <si>
    <t>백주은 글;심영교 그림</t>
  </si>
  <si>
    <t>온온</t>
  </si>
  <si>
    <t>아 698.21-백77ㅇ</t>
  </si>
  <si>
    <t>JU0000064985</t>
  </si>
  <si>
    <t>페리스, 이건 사랑 이야기야</t>
  </si>
  <si>
    <t>케이트 디카밀로 지음;전하림 옮김</t>
  </si>
  <si>
    <t>아 843.6-디821ㅍ</t>
  </si>
  <si>
    <t>JU0000064986</t>
  </si>
  <si>
    <t>귀신 잡는 사냥꾼</t>
  </si>
  <si>
    <t>류은 지음;모루토리 그림</t>
  </si>
  <si>
    <t>아 813.8-류68ㄱ</t>
  </si>
  <si>
    <t>JU0000064989</t>
  </si>
  <si>
    <t>초등 공부 미션 : 이유를 알고 재미를 찾는 42가지</t>
  </si>
  <si>
    <t>사이토 다카시 글;모리노쿠지라 그림;박선정 옮김</t>
  </si>
  <si>
    <t>나무말미</t>
  </si>
  <si>
    <t>아 199.4-사69ㅊ</t>
  </si>
  <si>
    <t>JU0000064990</t>
  </si>
  <si>
    <t>(만화로 보는) 5분 한국사 : 고려부터 근현대까지, 한국사의 결정적 순간들</t>
  </si>
  <si>
    <t>유요 지음;미정 그림</t>
  </si>
  <si>
    <t>아 911-유66ㅇ</t>
  </si>
  <si>
    <t>JU0000064992</t>
  </si>
  <si>
    <t>(미스터리한 사건을 해결하는) 안쌤 과학 탐정단. 1, 에너지</t>
  </si>
  <si>
    <t>염진아 만화 스토리 구성;문인호,염진아 작화;최수정 삽화</t>
  </si>
  <si>
    <t>안쌤영재교육연구소</t>
  </si>
  <si>
    <t>아 404-염79ㅇ-1</t>
  </si>
  <si>
    <t>JU0000064993</t>
  </si>
  <si>
    <t>안쌤 과학 탐정단. 2, 물질</t>
  </si>
  <si>
    <t>안쌤 영재교육연구소 지음</t>
  </si>
  <si>
    <t>안쌤 영재교육연구소</t>
  </si>
  <si>
    <t>아 407-안52ㅇ-2</t>
  </si>
  <si>
    <t>JU0000064997</t>
  </si>
  <si>
    <t>(의학 톡! 톡!) 사대 천왕</t>
  </si>
  <si>
    <t>이억주,송은영 글;박우희 그림</t>
  </si>
  <si>
    <t>한솔수북</t>
  </si>
  <si>
    <t>아 510.4-이63ㅅ</t>
  </si>
  <si>
    <t>JU0000064998</t>
  </si>
  <si>
    <t>의자 게임 : 비밀 서바이벌</t>
  </si>
  <si>
    <t>유소정 글;오삼이 그림</t>
  </si>
  <si>
    <t>아 813.8-유55ㅇ</t>
  </si>
  <si>
    <t>JU0000065002</t>
  </si>
  <si>
    <t>주기율표 할아버지와 화학 원소 대모험</t>
  </si>
  <si>
    <t>양서윤 글;불키드 그림</t>
  </si>
  <si>
    <t>개암나무</t>
  </si>
  <si>
    <t>아 431.14-양53ㅈ</t>
  </si>
  <si>
    <t>JU0000065003</t>
  </si>
  <si>
    <t>(초등 상위 1％를 만드는) 위대한 고전 맛보기, 역사·사회</t>
  </si>
  <si>
    <t>양화당 글;이주미 그림</t>
  </si>
  <si>
    <t>아 001.3-양95ㅇ</t>
  </si>
  <si>
    <t>JU0000065004</t>
  </si>
  <si>
    <t>(초등 상위 1％를 만드는) 위대한 고전 맛보기, 과학 철학 종교</t>
  </si>
  <si>
    <t>양화당 글;김잔디 그림</t>
  </si>
  <si>
    <t>JU0000065006</t>
  </si>
  <si>
    <t>(빨간내복야코) 어린이 상식 : 이거 모르면 지구인 아님. 6, 문화 상식</t>
  </si>
  <si>
    <t>빨간내복야코 원작;박동명 글;도니패밀리 그림</t>
  </si>
  <si>
    <t>아 031-빨11ㅃ-6</t>
  </si>
  <si>
    <t>JU0000065007</t>
  </si>
  <si>
    <t>(정재승의) 인간탐구보고서 : 어린이를 위한 뇌과학 프로젝트, 특별 편;외계인들의 어린 시절을 엿보다</t>
  </si>
  <si>
    <t>정재은 글;김기수 그림</t>
  </si>
  <si>
    <t>아 511.1813-정72ㅇ</t>
  </si>
  <si>
    <t>JU0000065008</t>
  </si>
  <si>
    <t>괴담 속 진짜 숨은 역사 : 세계사 속에 숨어 있는 무서운 이야기</t>
  </si>
  <si>
    <t>박성은 글, 달상 그림</t>
  </si>
  <si>
    <t>썬더키즈</t>
  </si>
  <si>
    <t>아 909-박53ㄱ</t>
  </si>
  <si>
    <t>JU0000065015</t>
  </si>
  <si>
    <t>쓰레기가 삼킨 100층 아파트</t>
  </si>
  <si>
    <t>류미정 글;김이주 그림</t>
  </si>
  <si>
    <t>꿈터</t>
  </si>
  <si>
    <t>아 810.82-류39ㅆ</t>
  </si>
  <si>
    <t>JU0000065016</t>
  </si>
  <si>
    <t>(장풍쌤의) 과학 풍딱지. 7, 인체와 감각.으스스 공포 테마파크와 센스풍</t>
  </si>
  <si>
    <t>권용찬 글;양선모 그림</t>
  </si>
  <si>
    <t>메가스터디북스:메가스터디</t>
  </si>
  <si>
    <t>아 404-강77ㄱ-7</t>
  </si>
  <si>
    <t>JU0000065017</t>
  </si>
  <si>
    <t>전학생. 2, 진실 혹은 거짓</t>
  </si>
  <si>
    <t>김화요 글;sujan 그림</t>
  </si>
  <si>
    <t>이지북</t>
  </si>
  <si>
    <t>아 813.8-김95ㅈ-2</t>
  </si>
  <si>
    <t>JU0000065019</t>
  </si>
  <si>
    <t>구슬 도사 고미호 : 다영 과학동화. 2, 숨겨진 힘을 깨워라</t>
  </si>
  <si>
    <t>다영 지음;모차 그림</t>
  </si>
  <si>
    <t>아 404-다64ㄱ-2</t>
  </si>
  <si>
    <t>JU0000065036</t>
  </si>
  <si>
    <t>어사 박문수</t>
  </si>
  <si>
    <t>양태석 글;김혜연 그림</t>
  </si>
  <si>
    <t>아 813.5-양832ㅇ</t>
  </si>
  <si>
    <t>JU0000065037</t>
  </si>
  <si>
    <t>전우치전</t>
  </si>
  <si>
    <t>김혜영 글;노이정 그림</t>
  </si>
  <si>
    <t>아 813.5-김94ㅈ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</si>
</sst>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"/>
  <sheetViews>
    <sheetView tabSelected="1" workbookViewId="0">
      <selection activeCell="C21" sqref="C21"/>
    </sheetView>
  </sheetViews>
  <sheetFormatPr defaultRowHeight="16.5" x14ac:dyDescent="0.3"/>
  <cols>
    <col min="1" max="1" width="8.875" customWidth="1"/>
    <col min="2" max="2" width="15.87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4" t="s">
        <v>24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9</v>
      </c>
      <c r="B2" s="2" t="s">
        <v>11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10</v>
      </c>
    </row>
    <row r="3" spans="1:8" x14ac:dyDescent="0.3">
      <c r="A3" s="1">
        <v>1</v>
      </c>
      <c r="B3" s="1" t="s">
        <v>26</v>
      </c>
      <c r="C3" s="1" t="s">
        <v>27</v>
      </c>
      <c r="D3" s="1" t="s">
        <v>28</v>
      </c>
      <c r="E3" s="1" t="s">
        <v>29</v>
      </c>
      <c r="F3" s="1">
        <v>2026</v>
      </c>
      <c r="G3" s="1" t="str">
        <f>"9791172101916"</f>
        <v>9791172101916</v>
      </c>
      <c r="H3" s="1" t="s">
        <v>30</v>
      </c>
    </row>
    <row r="4" spans="1:8" x14ac:dyDescent="0.3">
      <c r="A4" s="1">
        <v>2</v>
      </c>
      <c r="B4" s="1" t="s">
        <v>31</v>
      </c>
      <c r="C4" s="1" t="s">
        <v>32</v>
      </c>
      <c r="D4" s="1" t="s">
        <v>33</v>
      </c>
      <c r="E4" s="1" t="s">
        <v>19</v>
      </c>
      <c r="F4" s="1">
        <v>2026</v>
      </c>
      <c r="G4" s="1" t="str">
        <f>"9791168274730"</f>
        <v>9791168274730</v>
      </c>
      <c r="H4" s="1" t="s">
        <v>34</v>
      </c>
    </row>
    <row r="5" spans="1:8" x14ac:dyDescent="0.3">
      <c r="A5" s="1">
        <v>3</v>
      </c>
      <c r="B5" s="1" t="s">
        <v>35</v>
      </c>
      <c r="C5" s="1" t="s">
        <v>36</v>
      </c>
      <c r="D5" s="1" t="s">
        <v>37</v>
      </c>
      <c r="E5" s="1" t="s">
        <v>38</v>
      </c>
      <c r="F5" s="1">
        <v>2026</v>
      </c>
      <c r="G5" s="1" t="str">
        <f>"9791169852098"</f>
        <v>9791169852098</v>
      </c>
      <c r="H5" s="1" t="s">
        <v>39</v>
      </c>
    </row>
    <row r="6" spans="1:8" x14ac:dyDescent="0.3">
      <c r="A6" s="1">
        <v>4</v>
      </c>
      <c r="B6" s="1" t="s">
        <v>40</v>
      </c>
      <c r="C6" s="1" t="s">
        <v>41</v>
      </c>
      <c r="D6" s="1" t="s">
        <v>42</v>
      </c>
      <c r="E6" s="1" t="s">
        <v>43</v>
      </c>
      <c r="F6" s="1">
        <v>2026</v>
      </c>
      <c r="G6" s="1" t="str">
        <f>"9791124002155"</f>
        <v>9791124002155</v>
      </c>
      <c r="H6" s="1" t="s">
        <v>44</v>
      </c>
    </row>
    <row r="7" spans="1:8" x14ac:dyDescent="0.3">
      <c r="A7" s="1">
        <v>5</v>
      </c>
      <c r="B7" s="1" t="s">
        <v>45</v>
      </c>
      <c r="C7" s="1" t="s">
        <v>46</v>
      </c>
      <c r="D7" s="1" t="s">
        <v>47</v>
      </c>
      <c r="E7" s="1" t="s">
        <v>48</v>
      </c>
      <c r="F7" s="1">
        <v>2026</v>
      </c>
      <c r="G7" s="1" t="str">
        <f>"9788929304782"</f>
        <v>9788929304782</v>
      </c>
      <c r="H7" s="1" t="s">
        <v>49</v>
      </c>
    </row>
    <row r="8" spans="1:8" x14ac:dyDescent="0.3">
      <c r="A8" s="1">
        <v>6</v>
      </c>
      <c r="B8" s="1" t="s">
        <v>50</v>
      </c>
      <c r="C8" s="1" t="s">
        <v>51</v>
      </c>
      <c r="D8" s="1" t="s">
        <v>52</v>
      </c>
      <c r="E8" s="1" t="s">
        <v>7</v>
      </c>
      <c r="F8" s="1">
        <v>2026</v>
      </c>
      <c r="G8" s="1" t="str">
        <f>"9788936439965"</f>
        <v>9788936439965</v>
      </c>
      <c r="H8" s="1" t="s">
        <v>53</v>
      </c>
    </row>
    <row r="9" spans="1:8" x14ac:dyDescent="0.3">
      <c r="A9" s="1">
        <v>7</v>
      </c>
      <c r="B9" s="1" t="s">
        <v>54</v>
      </c>
      <c r="C9" s="1" t="s">
        <v>55</v>
      </c>
      <c r="D9" s="1" t="s">
        <v>56</v>
      </c>
      <c r="E9" s="1" t="s">
        <v>57</v>
      </c>
      <c r="F9" s="1">
        <v>2026</v>
      </c>
      <c r="G9" s="1" t="str">
        <f>"9791156337904"</f>
        <v>9791156337904</v>
      </c>
      <c r="H9" s="1" t="s">
        <v>58</v>
      </c>
    </row>
    <row r="10" spans="1:8" x14ac:dyDescent="0.3">
      <c r="A10" s="1">
        <v>8</v>
      </c>
      <c r="B10" s="1" t="s">
        <v>59</v>
      </c>
      <c r="C10" s="1" t="s">
        <v>60</v>
      </c>
      <c r="D10" s="1" t="s">
        <v>61</v>
      </c>
      <c r="E10" s="1" t="s">
        <v>62</v>
      </c>
      <c r="F10" s="1">
        <v>2026</v>
      </c>
      <c r="G10" s="1" t="str">
        <f>"9791199747319"</f>
        <v>9791199747319</v>
      </c>
      <c r="H10" s="1" t="s">
        <v>63</v>
      </c>
    </row>
    <row r="11" spans="1:8" x14ac:dyDescent="0.3">
      <c r="A11" s="1">
        <v>9</v>
      </c>
      <c r="B11" s="1" t="s">
        <v>64</v>
      </c>
      <c r="C11" s="1" t="s">
        <v>65</v>
      </c>
      <c r="D11" s="1" t="s">
        <v>66</v>
      </c>
      <c r="E11" s="1" t="s">
        <v>67</v>
      </c>
      <c r="F11" s="1">
        <v>2026</v>
      </c>
      <c r="G11" s="1" t="str">
        <f>"9788932925783"</f>
        <v>9788932925783</v>
      </c>
      <c r="H11" s="1" t="s">
        <v>68</v>
      </c>
    </row>
    <row r="12" spans="1:8" x14ac:dyDescent="0.3">
      <c r="A12" s="1">
        <v>10</v>
      </c>
      <c r="B12" s="1" t="s">
        <v>69</v>
      </c>
      <c r="C12" s="1" t="s">
        <v>70</v>
      </c>
      <c r="D12" s="1" t="s">
        <v>66</v>
      </c>
      <c r="E12" s="1" t="s">
        <v>67</v>
      </c>
      <c r="F12" s="1">
        <v>2026</v>
      </c>
      <c r="G12" s="1" t="str">
        <f>"9788932925790"</f>
        <v>9788932925790</v>
      </c>
      <c r="H12" s="1" t="s">
        <v>71</v>
      </c>
    </row>
    <row r="13" spans="1:8" x14ac:dyDescent="0.3">
      <c r="A13" s="1">
        <v>11</v>
      </c>
      <c r="B13" s="1" t="s">
        <v>72</v>
      </c>
      <c r="C13" s="1" t="s">
        <v>73</v>
      </c>
      <c r="D13" s="1" t="s">
        <v>74</v>
      </c>
      <c r="E13" s="1" t="s">
        <v>75</v>
      </c>
      <c r="F13" s="1">
        <v>2026</v>
      </c>
      <c r="G13" s="1" t="str">
        <f>"9788931510133"</f>
        <v>9788931510133</v>
      </c>
      <c r="H13" s="1" t="s">
        <v>76</v>
      </c>
    </row>
    <row r="14" spans="1:8" x14ac:dyDescent="0.3">
      <c r="A14" s="1">
        <v>12</v>
      </c>
      <c r="B14" s="1" t="s">
        <v>77</v>
      </c>
      <c r="C14" s="1" t="s">
        <v>78</v>
      </c>
      <c r="D14" s="1" t="s">
        <v>79</v>
      </c>
      <c r="E14" s="1" t="s">
        <v>80</v>
      </c>
      <c r="F14" s="1">
        <v>2026</v>
      </c>
      <c r="G14" s="1" t="str">
        <f>"9791158749361"</f>
        <v>9791158749361</v>
      </c>
      <c r="H14" s="1" t="s">
        <v>81</v>
      </c>
    </row>
    <row r="15" spans="1:8" x14ac:dyDescent="0.3">
      <c r="A15" s="1">
        <v>13</v>
      </c>
      <c r="B15" s="1" t="s">
        <v>82</v>
      </c>
      <c r="C15" s="1" t="s">
        <v>83</v>
      </c>
      <c r="D15" s="1" t="s">
        <v>84</v>
      </c>
      <c r="E15" s="1" t="s">
        <v>7</v>
      </c>
      <c r="F15" s="1">
        <v>2026</v>
      </c>
      <c r="G15" s="1" t="str">
        <f>"9788936431723"</f>
        <v>9788936431723</v>
      </c>
      <c r="H15" s="1" t="s">
        <v>85</v>
      </c>
    </row>
    <row r="16" spans="1:8" x14ac:dyDescent="0.3">
      <c r="A16" s="1">
        <v>14</v>
      </c>
      <c r="B16" s="1" t="s">
        <v>86</v>
      </c>
      <c r="C16" s="1" t="s">
        <v>87</v>
      </c>
      <c r="D16" s="1" t="s">
        <v>88</v>
      </c>
      <c r="E16" s="1" t="s">
        <v>89</v>
      </c>
      <c r="F16" s="1">
        <v>2026</v>
      </c>
      <c r="G16" s="1" t="str">
        <f>"9791124121115"</f>
        <v>9791124121115</v>
      </c>
      <c r="H16" s="1" t="s">
        <v>90</v>
      </c>
    </row>
    <row r="17" spans="1:8" x14ac:dyDescent="0.3">
      <c r="A17" s="1">
        <v>15</v>
      </c>
      <c r="B17" s="1" t="s">
        <v>91</v>
      </c>
      <c r="C17" s="1" t="s">
        <v>92</v>
      </c>
      <c r="D17" s="1" t="s">
        <v>93</v>
      </c>
      <c r="E17" s="1" t="s">
        <v>94</v>
      </c>
      <c r="F17" s="1">
        <v>2025</v>
      </c>
      <c r="G17" s="1" t="str">
        <f>"9791168623125"</f>
        <v>9791168623125</v>
      </c>
      <c r="H17" s="1" t="s">
        <v>95</v>
      </c>
    </row>
    <row r="18" spans="1:8" x14ac:dyDescent="0.3">
      <c r="A18" s="1">
        <v>16</v>
      </c>
      <c r="B18" s="1" t="s">
        <v>96</v>
      </c>
      <c r="C18" s="1" t="s">
        <v>97</v>
      </c>
      <c r="D18" s="1" t="s">
        <v>98</v>
      </c>
      <c r="E18" s="1" t="s">
        <v>99</v>
      </c>
      <c r="F18" s="1">
        <v>2023</v>
      </c>
      <c r="G18" s="1" t="str">
        <f>"9788964946008"</f>
        <v>9788964946008</v>
      </c>
      <c r="H18" s="1" t="s">
        <v>100</v>
      </c>
    </row>
    <row r="19" spans="1:8" x14ac:dyDescent="0.3">
      <c r="A19" s="1">
        <v>17</v>
      </c>
      <c r="B19" s="1" t="s">
        <v>101</v>
      </c>
      <c r="C19" s="1" t="s">
        <v>102</v>
      </c>
      <c r="D19" s="1" t="s">
        <v>103</v>
      </c>
      <c r="E19" s="1" t="s">
        <v>104</v>
      </c>
      <c r="F19" s="1">
        <v>2026</v>
      </c>
      <c r="G19" s="1" t="str">
        <f>"9791193226728"</f>
        <v>9791193226728</v>
      </c>
      <c r="H19" s="1" t="s">
        <v>105</v>
      </c>
    </row>
    <row r="20" spans="1:8" x14ac:dyDescent="0.3">
      <c r="A20" s="1">
        <v>18</v>
      </c>
      <c r="B20" s="1" t="s">
        <v>106</v>
      </c>
      <c r="C20" s="1" t="s">
        <v>107</v>
      </c>
      <c r="D20" s="1" t="s">
        <v>108</v>
      </c>
      <c r="E20" s="1" t="s">
        <v>109</v>
      </c>
      <c r="F20" s="1">
        <v>2026</v>
      </c>
      <c r="G20" s="1" t="str">
        <f>"9791162102664"</f>
        <v>9791162102664</v>
      </c>
      <c r="H20" s="1" t="s">
        <v>110</v>
      </c>
    </row>
    <row r="21" spans="1:8" x14ac:dyDescent="0.3">
      <c r="A21" s="1">
        <v>19</v>
      </c>
      <c r="B21" s="1" t="s">
        <v>111</v>
      </c>
      <c r="C21" s="1" t="s">
        <v>112</v>
      </c>
      <c r="D21" s="1" t="s">
        <v>108</v>
      </c>
      <c r="E21" s="1" t="s">
        <v>109</v>
      </c>
      <c r="F21" s="1">
        <v>2026</v>
      </c>
      <c r="G21" s="1" t="str">
        <f>"9791162102657"</f>
        <v>9791162102657</v>
      </c>
      <c r="H21" s="1" t="s">
        <v>110</v>
      </c>
    </row>
    <row r="22" spans="1:8" x14ac:dyDescent="0.3">
      <c r="A22" s="1">
        <v>20</v>
      </c>
      <c r="B22" s="1" t="s">
        <v>113</v>
      </c>
      <c r="C22" s="1" t="s">
        <v>114</v>
      </c>
      <c r="D22" s="1" t="s">
        <v>115</v>
      </c>
      <c r="E22" s="1" t="s">
        <v>116</v>
      </c>
      <c r="F22" s="1">
        <v>2026</v>
      </c>
      <c r="G22" s="1" t="str">
        <f>"9791155644362"</f>
        <v>9791155644362</v>
      </c>
      <c r="H22" s="1" t="s">
        <v>117</v>
      </c>
    </row>
    <row r="23" spans="1:8" x14ac:dyDescent="0.3">
      <c r="A23" s="1">
        <v>21</v>
      </c>
      <c r="B23" s="1" t="s">
        <v>118</v>
      </c>
      <c r="C23" s="1" t="s">
        <v>119</v>
      </c>
      <c r="D23" s="1" t="s">
        <v>120</v>
      </c>
      <c r="E23" s="1" t="s">
        <v>121</v>
      </c>
      <c r="F23" s="1">
        <v>2026</v>
      </c>
      <c r="G23" s="1" t="str">
        <f>"9791175773370"</f>
        <v>9791175773370</v>
      </c>
      <c r="H23" s="1" t="s">
        <v>122</v>
      </c>
    </row>
    <row r="24" spans="1:8" x14ac:dyDescent="0.3">
      <c r="A24" s="1">
        <v>22</v>
      </c>
      <c r="B24" s="1" t="s">
        <v>123</v>
      </c>
      <c r="C24" s="1" t="s">
        <v>124</v>
      </c>
      <c r="D24" s="1" t="s">
        <v>120</v>
      </c>
      <c r="E24" s="1" t="s">
        <v>121</v>
      </c>
      <c r="F24" s="1">
        <v>2026</v>
      </c>
      <c r="G24" s="1" t="str">
        <f>"9791175773394"</f>
        <v>9791175773394</v>
      </c>
      <c r="H24" s="1" t="s">
        <v>125</v>
      </c>
    </row>
    <row r="25" spans="1:8" x14ac:dyDescent="0.3">
      <c r="A25" s="1">
        <v>23</v>
      </c>
      <c r="B25" s="1" t="s">
        <v>126</v>
      </c>
      <c r="C25" s="1" t="s">
        <v>127</v>
      </c>
      <c r="D25" s="1" t="s">
        <v>120</v>
      </c>
      <c r="E25" s="1" t="s">
        <v>121</v>
      </c>
      <c r="F25" s="1">
        <v>2026</v>
      </c>
      <c r="G25" s="1" t="str">
        <f>"9791175773387"</f>
        <v>9791175773387</v>
      </c>
      <c r="H25" s="1" t="s">
        <v>128</v>
      </c>
    </row>
    <row r="26" spans="1:8" x14ac:dyDescent="0.3">
      <c r="A26" s="1">
        <v>24</v>
      </c>
      <c r="B26" s="1" t="s">
        <v>129</v>
      </c>
      <c r="C26" s="1" t="s">
        <v>130</v>
      </c>
      <c r="D26" s="1" t="s">
        <v>131</v>
      </c>
      <c r="E26" s="1" t="s">
        <v>132</v>
      </c>
      <c r="F26" s="1">
        <v>2026</v>
      </c>
      <c r="G26" s="1" t="str">
        <f>"9791175230477"</f>
        <v>9791175230477</v>
      </c>
      <c r="H26" s="1" t="s">
        <v>133</v>
      </c>
    </row>
    <row r="27" spans="1:8" x14ac:dyDescent="0.3">
      <c r="A27" s="1">
        <v>25</v>
      </c>
      <c r="B27" s="1" t="s">
        <v>134</v>
      </c>
      <c r="C27" s="1" t="s">
        <v>135</v>
      </c>
      <c r="D27" s="1" t="s">
        <v>136</v>
      </c>
      <c r="E27" s="1" t="s">
        <v>20</v>
      </c>
      <c r="F27" s="1">
        <v>2026</v>
      </c>
      <c r="G27" s="1" t="str">
        <f>"9791124370704"</f>
        <v>9791124370704</v>
      </c>
      <c r="H27" s="1" t="s">
        <v>137</v>
      </c>
    </row>
    <row r="28" spans="1:8" x14ac:dyDescent="0.3">
      <c r="A28" s="1">
        <v>26</v>
      </c>
      <c r="B28" s="1" t="s">
        <v>138</v>
      </c>
      <c r="C28" s="1" t="s">
        <v>139</v>
      </c>
      <c r="D28" s="1" t="s">
        <v>140</v>
      </c>
      <c r="E28" s="1" t="s">
        <v>21</v>
      </c>
      <c r="F28" s="1">
        <v>2025</v>
      </c>
      <c r="G28" s="1" t="str">
        <f>"9791192559100"</f>
        <v>9791192559100</v>
      </c>
      <c r="H28" s="1" t="s">
        <v>141</v>
      </c>
    </row>
    <row r="29" spans="1:8" x14ac:dyDescent="0.3">
      <c r="A29" s="1">
        <v>27</v>
      </c>
      <c r="B29" s="1" t="s">
        <v>142</v>
      </c>
      <c r="C29" s="1" t="s">
        <v>143</v>
      </c>
      <c r="D29" s="1" t="s">
        <v>144</v>
      </c>
      <c r="E29" s="1" t="s">
        <v>6</v>
      </c>
      <c r="F29" s="1">
        <v>2026</v>
      </c>
      <c r="G29" s="1" t="str">
        <f>"9791141617011"</f>
        <v>9791141617011</v>
      </c>
      <c r="H29" s="1" t="s">
        <v>145</v>
      </c>
    </row>
    <row r="30" spans="1:8" x14ac:dyDescent="0.3">
      <c r="A30" s="1">
        <v>28</v>
      </c>
      <c r="B30" s="1" t="s">
        <v>146</v>
      </c>
      <c r="C30" s="1" t="s">
        <v>147</v>
      </c>
      <c r="D30" s="1" t="s">
        <v>148</v>
      </c>
      <c r="E30" s="1" t="s">
        <v>18</v>
      </c>
      <c r="F30" s="1">
        <v>2026</v>
      </c>
      <c r="G30" s="1" t="str">
        <f>"9788901300276"</f>
        <v>9788901300276</v>
      </c>
      <c r="H30" s="1" t="s">
        <v>149</v>
      </c>
    </row>
    <row r="31" spans="1:8" x14ac:dyDescent="0.3">
      <c r="A31" s="1">
        <v>29</v>
      </c>
      <c r="B31" s="1" t="s">
        <v>150</v>
      </c>
      <c r="C31" s="1" t="s">
        <v>151</v>
      </c>
      <c r="D31" s="1" t="s">
        <v>152</v>
      </c>
      <c r="E31" s="1" t="s">
        <v>153</v>
      </c>
      <c r="F31" s="1">
        <v>2026</v>
      </c>
      <c r="G31" s="1" t="str">
        <f>"9791194494348"</f>
        <v>9791194494348</v>
      </c>
      <c r="H31" s="1" t="s">
        <v>154</v>
      </c>
    </row>
    <row r="32" spans="1:8" x14ac:dyDescent="0.3">
      <c r="A32" s="1">
        <v>30</v>
      </c>
      <c r="B32" s="1" t="s">
        <v>155</v>
      </c>
      <c r="C32" s="1" t="s">
        <v>156</v>
      </c>
      <c r="D32" s="1" t="s">
        <v>157</v>
      </c>
      <c r="E32" s="1" t="s">
        <v>158</v>
      </c>
      <c r="F32" s="1">
        <v>2023</v>
      </c>
      <c r="G32" s="1" t="str">
        <f>"9791191104752"</f>
        <v>9791191104752</v>
      </c>
      <c r="H32" s="1" t="s">
        <v>159</v>
      </c>
    </row>
    <row r="33" spans="1:8" x14ac:dyDescent="0.3">
      <c r="A33" s="1">
        <v>31</v>
      </c>
      <c r="B33" s="1" t="s">
        <v>160</v>
      </c>
      <c r="C33" s="1" t="s">
        <v>161</v>
      </c>
      <c r="D33" s="1" t="s">
        <v>162</v>
      </c>
      <c r="E33" s="1" t="s">
        <v>163</v>
      </c>
      <c r="F33" s="1">
        <v>2025</v>
      </c>
      <c r="G33" s="1" t="str">
        <f>"9788994508511"</f>
        <v>9788994508511</v>
      </c>
      <c r="H33" s="1" t="s">
        <v>164</v>
      </c>
    </row>
    <row r="34" spans="1:8" x14ac:dyDescent="0.3">
      <c r="A34" s="1">
        <v>32</v>
      </c>
      <c r="B34" s="1" t="s">
        <v>165</v>
      </c>
      <c r="C34" s="1" t="s">
        <v>166</v>
      </c>
      <c r="D34" s="1" t="s">
        <v>167</v>
      </c>
      <c r="E34" s="1" t="s">
        <v>168</v>
      </c>
      <c r="F34" s="1">
        <v>2026</v>
      </c>
      <c r="G34" s="1" t="str">
        <f>"9791172541200"</f>
        <v>9791172541200</v>
      </c>
      <c r="H34" s="1" t="s">
        <v>169</v>
      </c>
    </row>
    <row r="35" spans="1:8" x14ac:dyDescent="0.3">
      <c r="A35" s="1">
        <v>33</v>
      </c>
      <c r="B35" s="1" t="s">
        <v>170</v>
      </c>
      <c r="C35" s="1" t="s">
        <v>171</v>
      </c>
      <c r="D35" s="1" t="s">
        <v>172</v>
      </c>
      <c r="E35" s="1" t="s">
        <v>173</v>
      </c>
      <c r="F35" s="1">
        <v>2026</v>
      </c>
      <c r="G35" s="1" t="str">
        <f>"9791191133431"</f>
        <v>9791191133431</v>
      </c>
      <c r="H35" s="1" t="s">
        <v>174</v>
      </c>
    </row>
    <row r="36" spans="1:8" x14ac:dyDescent="0.3">
      <c r="A36" s="1">
        <v>34</v>
      </c>
      <c r="B36" s="1" t="s">
        <v>175</v>
      </c>
      <c r="C36" s="1" t="s">
        <v>176</v>
      </c>
      <c r="D36" s="1" t="s">
        <v>177</v>
      </c>
      <c r="E36" s="1" t="s">
        <v>178</v>
      </c>
      <c r="F36" s="1">
        <v>2026</v>
      </c>
      <c r="G36" s="1" t="str">
        <f>"9791168343924"</f>
        <v>9791168343924</v>
      </c>
      <c r="H36" s="1" t="s">
        <v>179</v>
      </c>
    </row>
    <row r="37" spans="1:8" x14ac:dyDescent="0.3">
      <c r="A37" s="1">
        <v>35</v>
      </c>
      <c r="B37" s="1" t="s">
        <v>180</v>
      </c>
      <c r="C37" s="1" t="s">
        <v>181</v>
      </c>
      <c r="D37" s="1" t="s">
        <v>182</v>
      </c>
      <c r="E37" s="1" t="s">
        <v>14</v>
      </c>
      <c r="F37" s="1">
        <v>2026</v>
      </c>
      <c r="G37" s="1" t="str">
        <f>"9791162544853"</f>
        <v>9791162544853</v>
      </c>
      <c r="H37" s="1" t="s">
        <v>183</v>
      </c>
    </row>
    <row r="38" spans="1:8" x14ac:dyDescent="0.3">
      <c r="A38" s="1">
        <v>36</v>
      </c>
      <c r="B38" s="1" t="s">
        <v>184</v>
      </c>
      <c r="C38" s="1" t="s">
        <v>185</v>
      </c>
      <c r="D38" s="1" t="s">
        <v>186</v>
      </c>
      <c r="E38" s="1" t="s">
        <v>187</v>
      </c>
      <c r="F38" s="1">
        <v>2026</v>
      </c>
      <c r="G38" s="1" t="str">
        <f>"9791167796387"</f>
        <v>9791167796387</v>
      </c>
      <c r="H38" s="1" t="s">
        <v>188</v>
      </c>
    </row>
    <row r="39" spans="1:8" x14ac:dyDescent="0.3">
      <c r="A39" s="1">
        <v>37</v>
      </c>
      <c r="B39" s="1" t="s">
        <v>189</v>
      </c>
      <c r="C39" s="1" t="s">
        <v>190</v>
      </c>
      <c r="D39" s="1" t="s">
        <v>191</v>
      </c>
      <c r="E39" s="1" t="s">
        <v>192</v>
      </c>
      <c r="F39" s="1">
        <v>2026</v>
      </c>
      <c r="G39" s="1" t="str">
        <f>"9791199974708"</f>
        <v>9791199974708</v>
      </c>
      <c r="H39" s="1" t="s">
        <v>193</v>
      </c>
    </row>
    <row r="40" spans="1:8" x14ac:dyDescent="0.3">
      <c r="A40" s="1">
        <v>38</v>
      </c>
      <c r="B40" s="1" t="s">
        <v>194</v>
      </c>
      <c r="C40" s="1" t="s">
        <v>195</v>
      </c>
      <c r="D40" s="1" t="s">
        <v>196</v>
      </c>
      <c r="E40" s="1" t="s">
        <v>197</v>
      </c>
      <c r="F40" s="1">
        <v>2026</v>
      </c>
      <c r="G40" s="1" t="str">
        <f>"9791124539002"</f>
        <v>9791124539002</v>
      </c>
      <c r="H40" s="1" t="s">
        <v>198</v>
      </c>
    </row>
    <row r="41" spans="1:8" x14ac:dyDescent="0.3">
      <c r="A41" s="1">
        <v>39</v>
      </c>
      <c r="B41" s="1" t="s">
        <v>199</v>
      </c>
      <c r="C41" s="1" t="s">
        <v>200</v>
      </c>
      <c r="D41" s="1" t="s">
        <v>201</v>
      </c>
      <c r="E41" s="1" t="s">
        <v>202</v>
      </c>
      <c r="F41" s="1">
        <v>2026</v>
      </c>
      <c r="G41" s="1" t="str">
        <f>"9791168731752"</f>
        <v>9791168731752</v>
      </c>
      <c r="H41" s="1" t="s">
        <v>203</v>
      </c>
    </row>
    <row r="42" spans="1:8" x14ac:dyDescent="0.3">
      <c r="A42" s="1">
        <v>40</v>
      </c>
      <c r="B42" s="1" t="s">
        <v>204</v>
      </c>
      <c r="C42" s="1" t="s">
        <v>205</v>
      </c>
      <c r="D42" s="1" t="s">
        <v>206</v>
      </c>
      <c r="E42" s="1" t="s">
        <v>207</v>
      </c>
      <c r="F42" s="1">
        <v>2026</v>
      </c>
      <c r="G42" s="1" t="str">
        <f>"9791169087292"</f>
        <v>9791169087292</v>
      </c>
      <c r="H42" s="1" t="s">
        <v>208</v>
      </c>
    </row>
    <row r="43" spans="1:8" x14ac:dyDescent="0.3">
      <c r="A43" s="1">
        <v>41</v>
      </c>
      <c r="B43" s="1" t="s">
        <v>209</v>
      </c>
      <c r="C43" s="1" t="s">
        <v>210</v>
      </c>
      <c r="D43" s="1" t="s">
        <v>211</v>
      </c>
      <c r="E43" s="1" t="s">
        <v>212</v>
      </c>
      <c r="F43" s="1">
        <v>2026</v>
      </c>
      <c r="G43" s="1" t="str">
        <f>"9791130677330"</f>
        <v>9791130677330</v>
      </c>
      <c r="H43" s="1" t="s">
        <v>213</v>
      </c>
    </row>
    <row r="44" spans="1:8" x14ac:dyDescent="0.3">
      <c r="A44" s="1">
        <v>42</v>
      </c>
      <c r="B44" s="1" t="s">
        <v>214</v>
      </c>
      <c r="C44" s="1" t="s">
        <v>215</v>
      </c>
      <c r="D44" s="1" t="s">
        <v>216</v>
      </c>
      <c r="E44" s="1" t="s">
        <v>217</v>
      </c>
      <c r="F44" s="1">
        <v>2025</v>
      </c>
      <c r="G44" s="1" t="str">
        <f>"9791188569922"</f>
        <v>9791188569922</v>
      </c>
      <c r="H44" s="1" t="s">
        <v>218</v>
      </c>
    </row>
    <row r="45" spans="1:8" x14ac:dyDescent="0.3">
      <c r="A45" s="1">
        <v>43</v>
      </c>
      <c r="B45" s="1" t="s">
        <v>219</v>
      </c>
      <c r="C45" s="1" t="s">
        <v>220</v>
      </c>
      <c r="D45" s="1" t="s">
        <v>221</v>
      </c>
      <c r="E45" s="1" t="s">
        <v>222</v>
      </c>
      <c r="F45" s="1">
        <v>2026</v>
      </c>
      <c r="G45" s="1" t="str">
        <f>"9791124336168"</f>
        <v>9791124336168</v>
      </c>
      <c r="H45" s="1" t="s">
        <v>223</v>
      </c>
    </row>
    <row r="46" spans="1:8" x14ac:dyDescent="0.3">
      <c r="A46" s="1">
        <v>44</v>
      </c>
      <c r="B46" s="1" t="s">
        <v>224</v>
      </c>
      <c r="C46" s="1" t="s">
        <v>225</v>
      </c>
      <c r="D46" s="1" t="s">
        <v>226</v>
      </c>
      <c r="E46" s="1" t="s">
        <v>227</v>
      </c>
      <c r="F46" s="1">
        <v>2026</v>
      </c>
      <c r="G46" s="1" t="str">
        <f>"9791169852074"</f>
        <v>9791169852074</v>
      </c>
      <c r="H46" s="1" t="s">
        <v>228</v>
      </c>
    </row>
    <row r="47" spans="1:8" x14ac:dyDescent="0.3">
      <c r="A47" s="1">
        <v>45</v>
      </c>
      <c r="B47" s="1" t="s">
        <v>229</v>
      </c>
      <c r="C47" s="1" t="s">
        <v>230</v>
      </c>
      <c r="D47" s="1" t="s">
        <v>231</v>
      </c>
      <c r="E47" s="1" t="s">
        <v>232</v>
      </c>
      <c r="F47" s="1">
        <v>2026</v>
      </c>
      <c r="G47" s="1" t="str">
        <f>"9788963196930"</f>
        <v>9788963196930</v>
      </c>
      <c r="H47" s="1" t="s">
        <v>233</v>
      </c>
    </row>
    <row r="48" spans="1:8" x14ac:dyDescent="0.3">
      <c r="A48" s="1">
        <v>46</v>
      </c>
      <c r="B48" s="1" t="s">
        <v>234</v>
      </c>
      <c r="C48" s="1" t="s">
        <v>235</v>
      </c>
      <c r="D48" s="1" t="s">
        <v>236</v>
      </c>
      <c r="E48" s="1" t="s">
        <v>168</v>
      </c>
      <c r="F48" s="1">
        <v>2026</v>
      </c>
      <c r="G48" s="1" t="str">
        <f>"9791172541262"</f>
        <v>9791172541262</v>
      </c>
      <c r="H48" s="1" t="s">
        <v>237</v>
      </c>
    </row>
    <row r="49" spans="1:8" x14ac:dyDescent="0.3">
      <c r="A49" s="1">
        <v>47</v>
      </c>
      <c r="B49" s="1" t="s">
        <v>238</v>
      </c>
      <c r="C49" s="1" t="s">
        <v>239</v>
      </c>
      <c r="D49" s="1" t="s">
        <v>240</v>
      </c>
      <c r="E49" s="1" t="s">
        <v>241</v>
      </c>
      <c r="F49" s="1">
        <v>2026</v>
      </c>
      <c r="G49" s="1" t="str">
        <f>"9788960909960"</f>
        <v>9788960909960</v>
      </c>
      <c r="H49" s="1" t="s">
        <v>242</v>
      </c>
    </row>
    <row r="50" spans="1:8" x14ac:dyDescent="0.3">
      <c r="A50" s="1">
        <v>48</v>
      </c>
      <c r="B50" s="1" t="s">
        <v>243</v>
      </c>
      <c r="C50" s="1" t="s">
        <v>244</v>
      </c>
      <c r="D50" s="1" t="s">
        <v>245</v>
      </c>
      <c r="E50" s="1" t="s">
        <v>246</v>
      </c>
      <c r="F50" s="1">
        <v>2026</v>
      </c>
      <c r="G50" s="1" t="str">
        <f>"9791199555112"</f>
        <v>9791199555112</v>
      </c>
      <c r="H50" s="1" t="s">
        <v>247</v>
      </c>
    </row>
    <row r="51" spans="1:8" x14ac:dyDescent="0.3">
      <c r="A51" s="1">
        <v>49</v>
      </c>
      <c r="B51" s="1" t="s">
        <v>248</v>
      </c>
      <c r="C51" s="1" t="s">
        <v>249</v>
      </c>
      <c r="D51" s="1" t="s">
        <v>250</v>
      </c>
      <c r="E51" s="1" t="s">
        <v>251</v>
      </c>
      <c r="F51" s="1">
        <v>2026</v>
      </c>
      <c r="G51" s="1" t="str">
        <f>"9791194285304"</f>
        <v>9791194285304</v>
      </c>
      <c r="H51" s="1" t="s">
        <v>252</v>
      </c>
    </row>
    <row r="52" spans="1:8" x14ac:dyDescent="0.3">
      <c r="A52" s="1">
        <v>50</v>
      </c>
      <c r="B52" s="1" t="s">
        <v>253</v>
      </c>
      <c r="C52" s="1" t="s">
        <v>254</v>
      </c>
      <c r="D52" s="1" t="s">
        <v>255</v>
      </c>
      <c r="E52" s="1" t="s">
        <v>256</v>
      </c>
      <c r="F52" s="1">
        <v>2026</v>
      </c>
      <c r="G52" s="1" t="str">
        <f>"9791124336557"</f>
        <v>9791124336557</v>
      </c>
      <c r="H52" s="1" t="s">
        <v>257</v>
      </c>
    </row>
    <row r="53" spans="1:8" x14ac:dyDescent="0.3">
      <c r="A53" s="1">
        <v>51</v>
      </c>
      <c r="B53" s="1" t="s">
        <v>258</v>
      </c>
      <c r="C53" s="1" t="s">
        <v>259</v>
      </c>
      <c r="D53" s="1" t="s">
        <v>260</v>
      </c>
      <c r="E53" s="1" t="s">
        <v>261</v>
      </c>
      <c r="F53" s="1">
        <v>2026</v>
      </c>
      <c r="G53" s="1" t="str">
        <f>"9791129718396"</f>
        <v>9791129718396</v>
      </c>
      <c r="H53" s="1" t="s">
        <v>262</v>
      </c>
    </row>
    <row r="54" spans="1:8" x14ac:dyDescent="0.3">
      <c r="A54" s="1">
        <v>52</v>
      </c>
      <c r="B54" s="1" t="s">
        <v>263</v>
      </c>
      <c r="C54" s="1" t="s">
        <v>264</v>
      </c>
      <c r="D54" s="1" t="s">
        <v>265</v>
      </c>
      <c r="E54" s="1" t="s">
        <v>266</v>
      </c>
      <c r="F54" s="1">
        <v>2026</v>
      </c>
      <c r="G54" s="1" t="str">
        <f>"9791167601339"</f>
        <v>9791167601339</v>
      </c>
      <c r="H54" s="1" t="s">
        <v>267</v>
      </c>
    </row>
    <row r="55" spans="1:8" x14ac:dyDescent="0.3">
      <c r="A55" s="1">
        <v>53</v>
      </c>
      <c r="B55" s="1" t="s">
        <v>268</v>
      </c>
      <c r="C55" s="1" t="s">
        <v>269</v>
      </c>
      <c r="D55" s="1" t="s">
        <v>270</v>
      </c>
      <c r="E55" s="1" t="s">
        <v>271</v>
      </c>
      <c r="F55" s="1">
        <v>2026</v>
      </c>
      <c r="G55" s="1" t="str">
        <f>"9791167742919"</f>
        <v>9791167742919</v>
      </c>
      <c r="H55" s="1" t="s">
        <v>272</v>
      </c>
    </row>
    <row r="56" spans="1:8" x14ac:dyDescent="0.3">
      <c r="A56" s="1">
        <v>54</v>
      </c>
      <c r="B56" s="1" t="s">
        <v>273</v>
      </c>
      <c r="C56" s="1" t="s">
        <v>274</v>
      </c>
      <c r="D56" s="1" t="s">
        <v>275</v>
      </c>
      <c r="E56" s="1" t="s">
        <v>276</v>
      </c>
      <c r="F56" s="1">
        <v>2026</v>
      </c>
      <c r="G56" s="1" t="str">
        <f>"9791167742902"</f>
        <v>9791167742902</v>
      </c>
      <c r="H56" s="1" t="s">
        <v>277</v>
      </c>
    </row>
    <row r="57" spans="1:8" x14ac:dyDescent="0.3">
      <c r="A57" s="1">
        <v>55</v>
      </c>
      <c r="B57" s="1" t="s">
        <v>278</v>
      </c>
      <c r="C57" s="1" t="s">
        <v>279</v>
      </c>
      <c r="D57" s="1" t="s">
        <v>280</v>
      </c>
      <c r="E57" s="1" t="s">
        <v>281</v>
      </c>
      <c r="F57" s="1">
        <v>2026</v>
      </c>
      <c r="G57" s="1" t="str">
        <f>"9788997524822"</f>
        <v>9788997524822</v>
      </c>
      <c r="H57" s="1" t="s">
        <v>282</v>
      </c>
    </row>
    <row r="58" spans="1:8" x14ac:dyDescent="0.3">
      <c r="A58" s="1">
        <v>56</v>
      </c>
      <c r="B58" s="1" t="s">
        <v>283</v>
      </c>
      <c r="C58" s="1" t="s">
        <v>284</v>
      </c>
      <c r="D58" s="1" t="s">
        <v>285</v>
      </c>
      <c r="E58" s="1" t="s">
        <v>286</v>
      </c>
      <c r="F58" s="1">
        <v>2026</v>
      </c>
      <c r="G58" s="1" t="str">
        <f>"9791198404275"</f>
        <v>9791198404275</v>
      </c>
      <c r="H58" s="1" t="s">
        <v>287</v>
      </c>
    </row>
    <row r="59" spans="1:8" x14ac:dyDescent="0.3">
      <c r="A59" s="1">
        <v>57</v>
      </c>
      <c r="B59" s="1" t="s">
        <v>288</v>
      </c>
      <c r="C59" s="1" t="s">
        <v>289</v>
      </c>
      <c r="D59" s="1" t="s">
        <v>290</v>
      </c>
      <c r="E59" s="1" t="s">
        <v>291</v>
      </c>
      <c r="F59" s="1">
        <v>2025</v>
      </c>
      <c r="G59" s="1" t="str">
        <f>"9791195382491"</f>
        <v>9791195382491</v>
      </c>
      <c r="H59" s="1" t="s">
        <v>292</v>
      </c>
    </row>
    <row r="60" spans="1:8" x14ac:dyDescent="0.3">
      <c r="A60" s="1">
        <v>58</v>
      </c>
      <c r="B60" s="1" t="s">
        <v>293</v>
      </c>
      <c r="C60" s="1" t="s">
        <v>294</v>
      </c>
      <c r="D60" s="1" t="s">
        <v>295</v>
      </c>
      <c r="E60" s="1" t="s">
        <v>296</v>
      </c>
      <c r="F60" s="1">
        <v>2026</v>
      </c>
      <c r="G60" s="1" t="str">
        <f>"9791199798144"</f>
        <v>9791199798144</v>
      </c>
      <c r="H60" s="1" t="s">
        <v>297</v>
      </c>
    </row>
    <row r="61" spans="1:8" x14ac:dyDescent="0.3">
      <c r="A61" s="1">
        <v>59</v>
      </c>
      <c r="B61" s="1" t="s">
        <v>298</v>
      </c>
      <c r="C61" s="1" t="s">
        <v>299</v>
      </c>
      <c r="D61" s="1" t="s">
        <v>300</v>
      </c>
      <c r="E61" s="1" t="s">
        <v>301</v>
      </c>
      <c r="F61" s="1">
        <v>2023</v>
      </c>
      <c r="G61" s="1" t="str">
        <f>"9791188632121"</f>
        <v>9791188632121</v>
      </c>
      <c r="H61" s="1" t="s">
        <v>302</v>
      </c>
    </row>
    <row r="62" spans="1:8" x14ac:dyDescent="0.3">
      <c r="A62" s="1">
        <v>60</v>
      </c>
      <c r="B62" s="1" t="s">
        <v>303</v>
      </c>
      <c r="C62" s="1" t="s">
        <v>304</v>
      </c>
      <c r="D62" s="1" t="s">
        <v>305</v>
      </c>
      <c r="E62" s="1" t="s">
        <v>306</v>
      </c>
      <c r="F62" s="1">
        <v>2026</v>
      </c>
      <c r="G62" s="1" t="str">
        <f>"9791189936624"</f>
        <v>9791189936624</v>
      </c>
      <c r="H62" s="1" t="s">
        <v>307</v>
      </c>
    </row>
    <row r="63" spans="1:8" x14ac:dyDescent="0.3">
      <c r="A63" s="1">
        <v>61</v>
      </c>
      <c r="B63" s="1" t="s">
        <v>308</v>
      </c>
      <c r="C63" s="1" t="s">
        <v>309</v>
      </c>
      <c r="D63" s="1" t="s">
        <v>310</v>
      </c>
      <c r="E63" s="1" t="s">
        <v>311</v>
      </c>
      <c r="F63" s="1">
        <v>2026</v>
      </c>
      <c r="G63" s="1" t="str">
        <f>"9791193780350"</f>
        <v>9791193780350</v>
      </c>
      <c r="H63" s="1" t="s">
        <v>312</v>
      </c>
    </row>
    <row r="64" spans="1:8" x14ac:dyDescent="0.3">
      <c r="A64" s="1">
        <v>62</v>
      </c>
      <c r="B64" s="1" t="s">
        <v>313</v>
      </c>
      <c r="C64" s="1" t="s">
        <v>314</v>
      </c>
      <c r="D64" s="1" t="s">
        <v>315</v>
      </c>
      <c r="E64" s="1" t="s">
        <v>316</v>
      </c>
      <c r="F64" s="1">
        <v>2026</v>
      </c>
      <c r="G64" s="1" t="str">
        <f>"9791175780248"</f>
        <v>9791175780248</v>
      </c>
      <c r="H64" s="1" t="s">
        <v>317</v>
      </c>
    </row>
    <row r="65" spans="1:8" x14ac:dyDescent="0.3">
      <c r="A65" s="1">
        <v>63</v>
      </c>
      <c r="B65" s="1" t="s">
        <v>318</v>
      </c>
      <c r="C65" s="1" t="s">
        <v>319</v>
      </c>
      <c r="D65" s="1" t="s">
        <v>320</v>
      </c>
      <c r="E65" s="1" t="s">
        <v>321</v>
      </c>
      <c r="F65" s="1">
        <v>2026</v>
      </c>
      <c r="G65" s="1" t="str">
        <f>"9791194530985"</f>
        <v>9791194530985</v>
      </c>
      <c r="H65" s="1" t="s">
        <v>322</v>
      </c>
    </row>
    <row r="66" spans="1:8" x14ac:dyDescent="0.3">
      <c r="A66" s="1">
        <v>64</v>
      </c>
      <c r="B66" s="1" t="s">
        <v>323</v>
      </c>
      <c r="C66" s="1" t="s">
        <v>324</v>
      </c>
      <c r="D66" s="1" t="s">
        <v>325</v>
      </c>
      <c r="E66" s="1" t="s">
        <v>326</v>
      </c>
      <c r="F66" s="1">
        <v>2026</v>
      </c>
      <c r="G66" s="1" t="str">
        <f>"9791167903518"</f>
        <v>9791167903518</v>
      </c>
      <c r="H66" s="1" t="s">
        <v>327</v>
      </c>
    </row>
    <row r="67" spans="1:8" x14ac:dyDescent="0.3">
      <c r="A67" s="1">
        <v>65</v>
      </c>
      <c r="B67" s="1" t="s">
        <v>328</v>
      </c>
      <c r="C67" s="1" t="s">
        <v>329</v>
      </c>
      <c r="D67" s="1" t="s">
        <v>330</v>
      </c>
      <c r="E67" s="1" t="s">
        <v>331</v>
      </c>
      <c r="F67" s="1">
        <v>2026</v>
      </c>
      <c r="G67" s="1" t="str">
        <f>"9791124468166"</f>
        <v>9791124468166</v>
      </c>
      <c r="H67" s="1" t="s">
        <v>332</v>
      </c>
    </row>
    <row r="68" spans="1:8" x14ac:dyDescent="0.3">
      <c r="A68" s="1">
        <v>66</v>
      </c>
      <c r="B68" s="1" t="s">
        <v>333</v>
      </c>
      <c r="C68" s="1" t="s">
        <v>334</v>
      </c>
      <c r="D68" s="1" t="s">
        <v>335</v>
      </c>
      <c r="E68" s="1" t="s">
        <v>336</v>
      </c>
      <c r="F68" s="1">
        <v>2026</v>
      </c>
      <c r="G68" s="1" t="str">
        <f>"9791199921306"</f>
        <v>9791199921306</v>
      </c>
      <c r="H68" s="1" t="s">
        <v>337</v>
      </c>
    </row>
    <row r="69" spans="1:8" x14ac:dyDescent="0.3">
      <c r="A69" s="1">
        <v>67</v>
      </c>
      <c r="B69" s="1" t="s">
        <v>338</v>
      </c>
      <c r="C69" s="1" t="s">
        <v>339</v>
      </c>
      <c r="D69" s="1" t="s">
        <v>340</v>
      </c>
      <c r="E69" s="1" t="s">
        <v>341</v>
      </c>
      <c r="F69" s="1">
        <v>2026</v>
      </c>
      <c r="G69" s="1" t="str">
        <f>"9791191803617"</f>
        <v>9791191803617</v>
      </c>
      <c r="H69" s="1" t="s">
        <v>342</v>
      </c>
    </row>
    <row r="70" spans="1:8" x14ac:dyDescent="0.3">
      <c r="A70" s="1">
        <v>68</v>
      </c>
      <c r="B70" s="1" t="s">
        <v>343</v>
      </c>
      <c r="C70" s="1" t="s">
        <v>344</v>
      </c>
      <c r="D70" s="1" t="s">
        <v>345</v>
      </c>
      <c r="E70" s="1" t="s">
        <v>346</v>
      </c>
      <c r="F70" s="1">
        <v>2026</v>
      </c>
      <c r="G70" s="1" t="str">
        <f>"9791139730937"</f>
        <v>9791139730937</v>
      </c>
      <c r="H70" s="1" t="s">
        <v>347</v>
      </c>
    </row>
    <row r="71" spans="1:8" x14ac:dyDescent="0.3">
      <c r="A71" s="1">
        <v>69</v>
      </c>
      <c r="B71" s="1" t="s">
        <v>348</v>
      </c>
      <c r="C71" s="1" t="s">
        <v>349</v>
      </c>
      <c r="D71" s="1" t="s">
        <v>350</v>
      </c>
      <c r="E71" s="1" t="s">
        <v>351</v>
      </c>
      <c r="F71" s="1">
        <v>2026</v>
      </c>
      <c r="G71" s="1" t="str">
        <f>"9788940807057"</f>
        <v>9788940807057</v>
      </c>
      <c r="H71" s="1" t="s">
        <v>352</v>
      </c>
    </row>
    <row r="72" spans="1:8" x14ac:dyDescent="0.3">
      <c r="A72" s="1">
        <v>70</v>
      </c>
      <c r="B72" s="1" t="s">
        <v>353</v>
      </c>
      <c r="C72" s="1" t="s">
        <v>354</v>
      </c>
      <c r="D72" s="1" t="s">
        <v>355</v>
      </c>
      <c r="E72" s="1" t="s">
        <v>356</v>
      </c>
      <c r="F72" s="1">
        <v>2026</v>
      </c>
      <c r="G72" s="1" t="str">
        <f>"9788901300092"</f>
        <v>9788901300092</v>
      </c>
      <c r="H72" s="1" t="s">
        <v>357</v>
      </c>
    </row>
    <row r="73" spans="1:8" x14ac:dyDescent="0.3">
      <c r="A73" s="1">
        <v>71</v>
      </c>
      <c r="B73" s="1" t="s">
        <v>358</v>
      </c>
      <c r="C73" s="1" t="s">
        <v>359</v>
      </c>
      <c r="D73" s="1" t="s">
        <v>360</v>
      </c>
      <c r="E73" s="1" t="s">
        <v>361</v>
      </c>
      <c r="F73" s="1">
        <v>2026</v>
      </c>
      <c r="G73" s="1" t="str">
        <f>"9791124516119"</f>
        <v>9791124516119</v>
      </c>
      <c r="H73" s="1" t="s">
        <v>362</v>
      </c>
    </row>
    <row r="74" spans="1:8" x14ac:dyDescent="0.3">
      <c r="A74" s="1">
        <v>72</v>
      </c>
      <c r="B74" s="1" t="s">
        <v>363</v>
      </c>
      <c r="C74" s="1" t="s">
        <v>364</v>
      </c>
      <c r="D74" s="1" t="s">
        <v>365</v>
      </c>
      <c r="E74" s="1" t="s">
        <v>18</v>
      </c>
      <c r="F74" s="1">
        <v>2026</v>
      </c>
      <c r="G74" s="1" t="str">
        <f>"9788901299969"</f>
        <v>9788901299969</v>
      </c>
      <c r="H74" s="1" t="s">
        <v>366</v>
      </c>
    </row>
  </sheetData>
  <mergeCells count="1">
    <mergeCell ref="A1:H1"/>
  </mergeCells>
  <phoneticPr fontId="1" type="noConversion"/>
  <conditionalFormatting sqref="B3:B74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workbookViewId="0">
      <selection activeCell="H41" sqref="A2:H41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4" t="s">
        <v>25</v>
      </c>
      <c r="B1" s="4"/>
      <c r="C1" s="4"/>
      <c r="D1" s="4"/>
      <c r="E1" s="4"/>
      <c r="F1" s="4"/>
      <c r="G1" s="4"/>
      <c r="H1" s="4"/>
    </row>
    <row r="2" spans="1:8" x14ac:dyDescent="0.3">
      <c r="A2" s="2" t="s">
        <v>9</v>
      </c>
      <c r="B2" s="2" t="s">
        <v>12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10</v>
      </c>
    </row>
    <row r="3" spans="1:8" x14ac:dyDescent="0.3">
      <c r="A3" s="3">
        <v>1</v>
      </c>
      <c r="B3" s="1" t="s">
        <v>367</v>
      </c>
      <c r="C3" s="1" t="s">
        <v>368</v>
      </c>
      <c r="D3" s="1" t="s">
        <v>369</v>
      </c>
      <c r="E3" s="1" t="s">
        <v>15</v>
      </c>
      <c r="F3" s="1">
        <v>2026</v>
      </c>
      <c r="G3" s="1" t="str">
        <f>"9791130662893"</f>
        <v>9791130662893</v>
      </c>
      <c r="H3" s="1" t="s">
        <v>370</v>
      </c>
    </row>
    <row r="4" spans="1:8" x14ac:dyDescent="0.3">
      <c r="A4" s="3">
        <v>2</v>
      </c>
      <c r="B4" s="1" t="s">
        <v>371</v>
      </c>
      <c r="C4" s="1" t="s">
        <v>372</v>
      </c>
      <c r="D4" s="1" t="s">
        <v>373</v>
      </c>
      <c r="E4" s="1" t="s">
        <v>7</v>
      </c>
      <c r="F4" s="1">
        <v>2026</v>
      </c>
      <c r="G4" s="1" t="str">
        <f>"9788936443542"</f>
        <v>9788936443542</v>
      </c>
      <c r="H4" s="1" t="s">
        <v>374</v>
      </c>
    </row>
    <row r="5" spans="1:8" x14ac:dyDescent="0.3">
      <c r="A5" s="3">
        <v>3</v>
      </c>
      <c r="B5" s="1" t="s">
        <v>375</v>
      </c>
      <c r="C5" s="1" t="s">
        <v>376</v>
      </c>
      <c r="D5" s="1" t="s">
        <v>377</v>
      </c>
      <c r="E5" s="1" t="s">
        <v>378</v>
      </c>
      <c r="F5" s="1">
        <v>2024</v>
      </c>
      <c r="G5" s="1" t="str">
        <f>"9791193752036"</f>
        <v>9791193752036</v>
      </c>
      <c r="H5" s="1" t="s">
        <v>379</v>
      </c>
    </row>
    <row r="6" spans="1:8" x14ac:dyDescent="0.3">
      <c r="A6" s="3">
        <v>4</v>
      </c>
      <c r="B6" s="1" t="s">
        <v>380</v>
      </c>
      <c r="C6" s="1" t="s">
        <v>381</v>
      </c>
      <c r="D6" s="1" t="s">
        <v>382</v>
      </c>
      <c r="E6" s="1" t="s">
        <v>383</v>
      </c>
      <c r="F6" s="1">
        <v>2026</v>
      </c>
      <c r="G6" s="1" t="str">
        <f>"9791193379837"</f>
        <v>9791193379837</v>
      </c>
      <c r="H6" s="1" t="s">
        <v>384</v>
      </c>
    </row>
    <row r="7" spans="1:8" x14ac:dyDescent="0.3">
      <c r="A7" s="3">
        <v>5</v>
      </c>
      <c r="B7" s="1" t="s">
        <v>385</v>
      </c>
      <c r="C7" s="1" t="s">
        <v>386</v>
      </c>
      <c r="D7" s="1" t="s">
        <v>387</v>
      </c>
      <c r="E7" s="1" t="s">
        <v>388</v>
      </c>
      <c r="F7" s="1">
        <v>2026</v>
      </c>
      <c r="G7" s="1" t="str">
        <f>"9791175486355"</f>
        <v>9791175486355</v>
      </c>
      <c r="H7" s="1" t="s">
        <v>389</v>
      </c>
    </row>
    <row r="8" spans="1:8" x14ac:dyDescent="0.3">
      <c r="A8" s="3">
        <v>6</v>
      </c>
      <c r="B8" s="1" t="s">
        <v>390</v>
      </c>
      <c r="C8" s="1" t="s">
        <v>391</v>
      </c>
      <c r="D8" s="1" t="s">
        <v>392</v>
      </c>
      <c r="E8" s="1" t="s">
        <v>393</v>
      </c>
      <c r="F8" s="1">
        <v>2026</v>
      </c>
      <c r="G8" s="1" t="str">
        <f>"9791124455067"</f>
        <v>9791124455067</v>
      </c>
      <c r="H8" s="1" t="s">
        <v>394</v>
      </c>
    </row>
    <row r="9" spans="1:8" x14ac:dyDescent="0.3">
      <c r="A9" s="3">
        <v>7</v>
      </c>
      <c r="B9" s="1" t="s">
        <v>395</v>
      </c>
      <c r="C9" s="1" t="s">
        <v>396</v>
      </c>
      <c r="D9" s="1" t="s">
        <v>397</v>
      </c>
      <c r="E9" s="1" t="s">
        <v>398</v>
      </c>
      <c r="F9" s="1">
        <v>2025</v>
      </c>
      <c r="G9" s="1" t="str">
        <f>"9788932044170"</f>
        <v>9788932044170</v>
      </c>
      <c r="H9" s="1" t="s">
        <v>399</v>
      </c>
    </row>
    <row r="10" spans="1:8" x14ac:dyDescent="0.3">
      <c r="A10" s="3">
        <v>8</v>
      </c>
      <c r="B10" s="1" t="s">
        <v>400</v>
      </c>
      <c r="C10" s="1" t="s">
        <v>401</v>
      </c>
      <c r="D10" s="1" t="s">
        <v>402</v>
      </c>
      <c r="E10" s="1" t="s">
        <v>403</v>
      </c>
      <c r="F10" s="1">
        <v>2025</v>
      </c>
      <c r="G10" s="1" t="str">
        <f>"9791193150627"</f>
        <v>9791193150627</v>
      </c>
      <c r="H10" s="1" t="s">
        <v>404</v>
      </c>
    </row>
    <row r="11" spans="1:8" x14ac:dyDescent="0.3">
      <c r="A11" s="3">
        <v>9</v>
      </c>
      <c r="B11" s="1" t="s">
        <v>405</v>
      </c>
      <c r="C11" s="1" t="s">
        <v>406</v>
      </c>
      <c r="D11" s="1" t="s">
        <v>407</v>
      </c>
      <c r="E11" s="1" t="s">
        <v>408</v>
      </c>
      <c r="F11" s="1">
        <v>2026</v>
      </c>
      <c r="G11" s="1" t="str">
        <f>"9791130677446"</f>
        <v>9791130677446</v>
      </c>
      <c r="H11" s="1" t="s">
        <v>409</v>
      </c>
    </row>
    <row r="12" spans="1:8" x14ac:dyDescent="0.3">
      <c r="A12" s="3">
        <v>10</v>
      </c>
      <c r="B12" s="1" t="s">
        <v>410</v>
      </c>
      <c r="C12" s="1" t="s">
        <v>411</v>
      </c>
      <c r="D12" s="1" t="s">
        <v>412</v>
      </c>
      <c r="E12" s="1" t="s">
        <v>15</v>
      </c>
      <c r="F12" s="1">
        <v>2026</v>
      </c>
      <c r="G12" s="1" t="str">
        <f>"9791130681894"</f>
        <v>9791130681894</v>
      </c>
      <c r="H12" s="1" t="s">
        <v>413</v>
      </c>
    </row>
    <row r="13" spans="1:8" x14ac:dyDescent="0.3">
      <c r="A13" s="3">
        <v>11</v>
      </c>
      <c r="B13" s="1" t="s">
        <v>414</v>
      </c>
      <c r="C13" s="1" t="s">
        <v>415</v>
      </c>
      <c r="D13" s="1" t="s">
        <v>412</v>
      </c>
      <c r="E13" s="1" t="s">
        <v>15</v>
      </c>
      <c r="F13" s="1">
        <v>2026</v>
      </c>
      <c r="G13" s="1" t="str">
        <f>"9791130681900"</f>
        <v>9791130681900</v>
      </c>
      <c r="H13" s="1" t="s">
        <v>416</v>
      </c>
    </row>
    <row r="14" spans="1:8" x14ac:dyDescent="0.3">
      <c r="A14" s="3">
        <v>12</v>
      </c>
      <c r="B14" s="1" t="s">
        <v>417</v>
      </c>
      <c r="C14" s="1" t="s">
        <v>418</v>
      </c>
      <c r="D14" s="1" t="s">
        <v>419</v>
      </c>
      <c r="E14" s="1" t="s">
        <v>420</v>
      </c>
      <c r="F14" s="1">
        <v>2026</v>
      </c>
      <c r="G14" s="1" t="str">
        <f>"9791156337867"</f>
        <v>9791156337867</v>
      </c>
      <c r="H14" s="1" t="s">
        <v>421</v>
      </c>
    </row>
    <row r="15" spans="1:8" x14ac:dyDescent="0.3">
      <c r="A15" s="3">
        <v>13</v>
      </c>
      <c r="B15" s="1" t="s">
        <v>422</v>
      </c>
      <c r="C15" s="1" t="s">
        <v>423</v>
      </c>
      <c r="D15" s="1" t="s">
        <v>424</v>
      </c>
      <c r="E15" s="1" t="s">
        <v>425</v>
      </c>
      <c r="F15" s="1">
        <v>2026</v>
      </c>
      <c r="G15" s="1" t="str">
        <f>"9791168343900"</f>
        <v>9791168343900</v>
      </c>
      <c r="H15" s="1" t="s">
        <v>426</v>
      </c>
    </row>
    <row r="16" spans="1:8" x14ac:dyDescent="0.3">
      <c r="A16" s="3">
        <v>14</v>
      </c>
      <c r="B16" s="1" t="s">
        <v>427</v>
      </c>
      <c r="C16" s="1" t="s">
        <v>428</v>
      </c>
      <c r="D16" s="1" t="s">
        <v>429</v>
      </c>
      <c r="E16" s="1" t="s">
        <v>5</v>
      </c>
      <c r="F16" s="1">
        <v>2026</v>
      </c>
      <c r="G16" s="1" t="str">
        <f>"9791194616733"</f>
        <v>9791194616733</v>
      </c>
      <c r="H16" s="1" t="s">
        <v>430</v>
      </c>
    </row>
    <row r="17" spans="1:8" x14ac:dyDescent="0.3">
      <c r="A17" s="3">
        <v>15</v>
      </c>
      <c r="B17" s="1" t="s">
        <v>431</v>
      </c>
      <c r="C17" s="1" t="s">
        <v>432</v>
      </c>
      <c r="D17" s="1" t="s">
        <v>433</v>
      </c>
      <c r="E17" s="1" t="s">
        <v>434</v>
      </c>
      <c r="F17" s="1">
        <v>2026</v>
      </c>
      <c r="G17" s="1" t="str">
        <f>"9791168091573"</f>
        <v>9791168091573</v>
      </c>
      <c r="H17" s="1" t="s">
        <v>435</v>
      </c>
    </row>
    <row r="18" spans="1:8" x14ac:dyDescent="0.3">
      <c r="A18" s="3">
        <v>16</v>
      </c>
      <c r="B18" s="1" t="s">
        <v>436</v>
      </c>
      <c r="C18" s="1" t="s">
        <v>437</v>
      </c>
      <c r="D18" s="1" t="s">
        <v>433</v>
      </c>
      <c r="E18" s="1" t="s">
        <v>438</v>
      </c>
      <c r="F18" s="1">
        <v>2026</v>
      </c>
      <c r="G18" s="1" t="str">
        <f>"9791168091580"</f>
        <v>9791168091580</v>
      </c>
      <c r="H18" s="1" t="s">
        <v>439</v>
      </c>
    </row>
    <row r="19" spans="1:8" x14ac:dyDescent="0.3">
      <c r="A19" s="3">
        <v>17</v>
      </c>
      <c r="B19" s="1" t="s">
        <v>440</v>
      </c>
      <c r="C19" s="1" t="s">
        <v>372</v>
      </c>
      <c r="D19" s="1" t="s">
        <v>373</v>
      </c>
      <c r="E19" s="1" t="s">
        <v>7</v>
      </c>
      <c r="F19" s="1">
        <v>2026</v>
      </c>
      <c r="G19" s="1" t="str">
        <f>"9788936443542"</f>
        <v>9788936443542</v>
      </c>
      <c r="H19" s="1" t="s">
        <v>374</v>
      </c>
    </row>
    <row r="20" spans="1:8" x14ac:dyDescent="0.3">
      <c r="A20" s="3">
        <v>18</v>
      </c>
      <c r="B20" s="1" t="s">
        <v>441</v>
      </c>
      <c r="C20" s="1" t="s">
        <v>442</v>
      </c>
      <c r="D20" s="1" t="s">
        <v>443</v>
      </c>
      <c r="E20" s="1" t="s">
        <v>7</v>
      </c>
      <c r="F20" s="1">
        <v>2025</v>
      </c>
      <c r="G20" s="1" t="str">
        <f>"9788936443474"</f>
        <v>9788936443474</v>
      </c>
      <c r="H20" s="1" t="s">
        <v>444</v>
      </c>
    </row>
    <row r="21" spans="1:8" x14ac:dyDescent="0.3">
      <c r="A21" s="3">
        <v>19</v>
      </c>
      <c r="B21" s="1" t="s">
        <v>445</v>
      </c>
      <c r="C21" s="1" t="s">
        <v>446</v>
      </c>
      <c r="D21" s="1" t="s">
        <v>447</v>
      </c>
      <c r="E21" s="1" t="s">
        <v>448</v>
      </c>
      <c r="F21" s="1">
        <v>2025</v>
      </c>
      <c r="G21" s="1" t="str">
        <f>"9791199058729"</f>
        <v>9791199058729</v>
      </c>
      <c r="H21" s="1" t="s">
        <v>449</v>
      </c>
    </row>
    <row r="22" spans="1:8" x14ac:dyDescent="0.3">
      <c r="A22" s="3">
        <v>20</v>
      </c>
      <c r="B22" s="1" t="s">
        <v>450</v>
      </c>
      <c r="C22" s="1" t="s">
        <v>451</v>
      </c>
      <c r="D22" s="1" t="s">
        <v>452</v>
      </c>
      <c r="E22" s="1" t="s">
        <v>22</v>
      </c>
      <c r="F22" s="1">
        <v>2026</v>
      </c>
      <c r="G22" s="1" t="str">
        <f>"9788961701990"</f>
        <v>9788961701990</v>
      </c>
      <c r="H22" s="1" t="s">
        <v>453</v>
      </c>
    </row>
    <row r="23" spans="1:8" x14ac:dyDescent="0.3">
      <c r="A23" s="3">
        <v>21</v>
      </c>
      <c r="B23" s="1" t="s">
        <v>454</v>
      </c>
      <c r="C23" s="1" t="s">
        <v>455</v>
      </c>
      <c r="D23" s="1" t="s">
        <v>456</v>
      </c>
      <c r="E23" s="1" t="s">
        <v>109</v>
      </c>
      <c r="F23" s="1">
        <v>2026</v>
      </c>
      <c r="G23" s="1" t="str">
        <f>"9791162102602"</f>
        <v>9791162102602</v>
      </c>
      <c r="H23" s="1" t="s">
        <v>457</v>
      </c>
    </row>
    <row r="24" spans="1:8" x14ac:dyDescent="0.3">
      <c r="A24" s="3">
        <v>22</v>
      </c>
      <c r="B24" s="1" t="s">
        <v>458</v>
      </c>
      <c r="C24" s="1" t="s">
        <v>459</v>
      </c>
      <c r="D24" s="1" t="s">
        <v>460</v>
      </c>
      <c r="E24" s="1" t="s">
        <v>461</v>
      </c>
      <c r="F24" s="1">
        <v>2024</v>
      </c>
      <c r="G24" s="1" t="str">
        <f>"9791191827453"</f>
        <v>9791191827453</v>
      </c>
      <c r="H24" s="1" t="s">
        <v>462</v>
      </c>
    </row>
    <row r="25" spans="1:8" x14ac:dyDescent="0.3">
      <c r="A25" s="3">
        <v>23</v>
      </c>
      <c r="B25" s="1" t="s">
        <v>463</v>
      </c>
      <c r="C25" s="1" t="s">
        <v>464</v>
      </c>
      <c r="D25" s="1" t="s">
        <v>465</v>
      </c>
      <c r="E25" s="1" t="s">
        <v>23</v>
      </c>
      <c r="F25" s="1">
        <v>2026</v>
      </c>
      <c r="G25" s="1" t="str">
        <f>"9791124137437"</f>
        <v>9791124137437</v>
      </c>
      <c r="H25" s="1" t="s">
        <v>466</v>
      </c>
    </row>
    <row r="26" spans="1:8" x14ac:dyDescent="0.3">
      <c r="A26" s="3">
        <v>24</v>
      </c>
      <c r="B26" s="1" t="s">
        <v>467</v>
      </c>
      <c r="C26" s="1" t="s">
        <v>468</v>
      </c>
      <c r="D26" s="1" t="s">
        <v>469</v>
      </c>
      <c r="E26" s="1" t="s">
        <v>470</v>
      </c>
      <c r="F26" s="1">
        <v>2026</v>
      </c>
      <c r="G26" s="1" t="str">
        <f>"9791190553780"</f>
        <v>9791190553780</v>
      </c>
      <c r="H26" s="1" t="s">
        <v>471</v>
      </c>
    </row>
    <row r="27" spans="1:8" x14ac:dyDescent="0.3">
      <c r="A27" s="3">
        <v>25</v>
      </c>
      <c r="B27" s="1" t="s">
        <v>472</v>
      </c>
      <c r="C27" s="1" t="s">
        <v>473</v>
      </c>
      <c r="D27" s="1" t="s">
        <v>474</v>
      </c>
      <c r="E27" s="1" t="s">
        <v>475</v>
      </c>
      <c r="F27" s="1">
        <v>2026</v>
      </c>
      <c r="G27" s="1" t="str">
        <f>"9791190553797"</f>
        <v>9791190553797</v>
      </c>
      <c r="H27" s="1" t="s">
        <v>476</v>
      </c>
    </row>
    <row r="28" spans="1:8" x14ac:dyDescent="0.3">
      <c r="A28" s="3">
        <v>26</v>
      </c>
      <c r="B28" s="1" t="s">
        <v>477</v>
      </c>
      <c r="C28" s="1" t="s">
        <v>478</v>
      </c>
      <c r="D28" s="1" t="s">
        <v>479</v>
      </c>
      <c r="E28" s="1" t="s">
        <v>480</v>
      </c>
      <c r="F28" s="1">
        <v>2026</v>
      </c>
      <c r="G28" s="1" t="str">
        <f>"9791194439721"</f>
        <v>9791194439721</v>
      </c>
      <c r="H28" s="1" t="s">
        <v>481</v>
      </c>
    </row>
    <row r="29" spans="1:8" x14ac:dyDescent="0.3">
      <c r="A29" s="3">
        <v>27</v>
      </c>
      <c r="B29" s="1" t="s">
        <v>482</v>
      </c>
      <c r="C29" s="1" t="s">
        <v>483</v>
      </c>
      <c r="D29" s="1" t="s">
        <v>484</v>
      </c>
      <c r="E29" s="1" t="s">
        <v>16</v>
      </c>
      <c r="F29" s="1">
        <v>2026</v>
      </c>
      <c r="G29" s="1" t="str">
        <f>"9788949136059"</f>
        <v>9788949136059</v>
      </c>
      <c r="H29" s="1" t="s">
        <v>485</v>
      </c>
    </row>
    <row r="30" spans="1:8" x14ac:dyDescent="0.3">
      <c r="A30" s="3">
        <v>28</v>
      </c>
      <c r="B30" s="1" t="s">
        <v>486</v>
      </c>
      <c r="C30" s="1" t="s">
        <v>487</v>
      </c>
      <c r="D30" s="1" t="s">
        <v>488</v>
      </c>
      <c r="E30" s="1" t="s">
        <v>489</v>
      </c>
      <c r="F30" s="1">
        <v>2026</v>
      </c>
      <c r="G30" s="1" t="str">
        <f>"9788968309199"</f>
        <v>9788968309199</v>
      </c>
      <c r="H30" s="1" t="s">
        <v>490</v>
      </c>
    </row>
    <row r="31" spans="1:8" x14ac:dyDescent="0.3">
      <c r="A31" s="3">
        <v>29</v>
      </c>
      <c r="B31" s="1" t="s">
        <v>491</v>
      </c>
      <c r="C31" s="1" t="s">
        <v>492</v>
      </c>
      <c r="D31" s="1" t="s">
        <v>493</v>
      </c>
      <c r="E31" s="1" t="s">
        <v>8</v>
      </c>
      <c r="F31" s="1">
        <v>2026</v>
      </c>
      <c r="G31" s="1" t="str">
        <f>"9791158366094"</f>
        <v>9791158366094</v>
      </c>
      <c r="H31" s="1" t="s">
        <v>494</v>
      </c>
    </row>
    <row r="32" spans="1:8" x14ac:dyDescent="0.3">
      <c r="A32" s="3">
        <v>30</v>
      </c>
      <c r="B32" s="1" t="s">
        <v>495</v>
      </c>
      <c r="C32" s="1" t="s">
        <v>496</v>
      </c>
      <c r="D32" s="1" t="s">
        <v>497</v>
      </c>
      <c r="E32" s="1" t="s">
        <v>8</v>
      </c>
      <c r="F32" s="1">
        <v>2026</v>
      </c>
      <c r="G32" s="1" t="str">
        <f>"9791158366087"</f>
        <v>9791158366087</v>
      </c>
      <c r="H32" s="1" t="s">
        <v>494</v>
      </c>
    </row>
    <row r="33" spans="1:8" x14ac:dyDescent="0.3">
      <c r="A33" s="3">
        <v>31</v>
      </c>
      <c r="B33" s="1" t="s">
        <v>498</v>
      </c>
      <c r="C33" s="1" t="s">
        <v>499</v>
      </c>
      <c r="D33" s="1" t="s">
        <v>500</v>
      </c>
      <c r="E33" s="1" t="s">
        <v>13</v>
      </c>
      <c r="F33" s="1">
        <v>2026</v>
      </c>
      <c r="G33" s="1" t="str">
        <f>"9791173579073"</f>
        <v>9791173579073</v>
      </c>
      <c r="H33" s="1" t="s">
        <v>501</v>
      </c>
    </row>
    <row r="34" spans="1:8" x14ac:dyDescent="0.3">
      <c r="A34" s="3">
        <v>32</v>
      </c>
      <c r="B34" s="1" t="s">
        <v>502</v>
      </c>
      <c r="C34" s="1" t="s">
        <v>503</v>
      </c>
      <c r="D34" s="1" t="s">
        <v>504</v>
      </c>
      <c r="E34" s="1" t="s">
        <v>13</v>
      </c>
      <c r="F34" s="1">
        <v>2026</v>
      </c>
      <c r="G34" s="1" t="str">
        <f>"9791176610209"</f>
        <v>9791176610209</v>
      </c>
      <c r="H34" s="1" t="s">
        <v>505</v>
      </c>
    </row>
    <row r="35" spans="1:8" x14ac:dyDescent="0.3">
      <c r="A35" s="3">
        <v>33</v>
      </c>
      <c r="B35" s="1" t="s">
        <v>506</v>
      </c>
      <c r="C35" s="1" t="s">
        <v>507</v>
      </c>
      <c r="D35" s="1" t="s">
        <v>508</v>
      </c>
      <c r="E35" s="1" t="s">
        <v>509</v>
      </c>
      <c r="F35" s="1">
        <v>2026</v>
      </c>
      <c r="G35" s="1" t="str">
        <f>"9791193947449"</f>
        <v>9791193947449</v>
      </c>
      <c r="H35" s="1" t="s">
        <v>510</v>
      </c>
    </row>
    <row r="36" spans="1:8" x14ac:dyDescent="0.3">
      <c r="A36" s="3">
        <v>34</v>
      </c>
      <c r="B36" s="1" t="s">
        <v>511</v>
      </c>
      <c r="C36" s="1" t="s">
        <v>512</v>
      </c>
      <c r="D36" s="1" t="s">
        <v>513</v>
      </c>
      <c r="E36" s="1" t="s">
        <v>514</v>
      </c>
      <c r="F36" s="1">
        <v>2025</v>
      </c>
      <c r="G36" s="1" t="str">
        <f>"9791167391353"</f>
        <v>9791167391353</v>
      </c>
      <c r="H36" s="1" t="s">
        <v>515</v>
      </c>
    </row>
    <row r="37" spans="1:8" x14ac:dyDescent="0.3">
      <c r="A37" s="3">
        <v>35</v>
      </c>
      <c r="B37" s="1" t="s">
        <v>516</v>
      </c>
      <c r="C37" s="1" t="s">
        <v>517</v>
      </c>
      <c r="D37" s="1" t="s">
        <v>518</v>
      </c>
      <c r="E37" s="1" t="s">
        <v>519</v>
      </c>
      <c r="F37" s="1">
        <v>2026</v>
      </c>
      <c r="G37" s="1" t="str">
        <f>"9791129718365"</f>
        <v>9791129718365</v>
      </c>
      <c r="H37" s="1" t="s">
        <v>520</v>
      </c>
    </row>
    <row r="38" spans="1:8" x14ac:dyDescent="0.3">
      <c r="A38" s="3">
        <v>36</v>
      </c>
      <c r="B38" s="1" t="s">
        <v>521</v>
      </c>
      <c r="C38" s="1" t="s">
        <v>522</v>
      </c>
      <c r="D38" s="1" t="s">
        <v>523</v>
      </c>
      <c r="E38" s="1" t="s">
        <v>524</v>
      </c>
      <c r="F38" s="1">
        <v>2026</v>
      </c>
      <c r="G38" s="1" t="str">
        <f>"9791124035429"</f>
        <v>9791124035429</v>
      </c>
      <c r="H38" s="1" t="s">
        <v>525</v>
      </c>
    </row>
    <row r="39" spans="1:8" x14ac:dyDescent="0.3">
      <c r="A39" s="3">
        <v>37</v>
      </c>
      <c r="B39" s="1" t="s">
        <v>526</v>
      </c>
      <c r="C39" s="1" t="s">
        <v>527</v>
      </c>
      <c r="D39" s="1" t="s">
        <v>528</v>
      </c>
      <c r="E39" s="1" t="s">
        <v>7</v>
      </c>
      <c r="F39" s="1">
        <v>2026</v>
      </c>
      <c r="G39" s="1" t="str">
        <f>"9788936449384"</f>
        <v>9788936449384</v>
      </c>
      <c r="H39" s="1" t="s">
        <v>529</v>
      </c>
    </row>
    <row r="40" spans="1:8" x14ac:dyDescent="0.3">
      <c r="A40" s="3">
        <v>38</v>
      </c>
      <c r="B40" s="1" t="s">
        <v>530</v>
      </c>
      <c r="C40" s="1" t="s">
        <v>531</v>
      </c>
      <c r="D40" s="1" t="s">
        <v>532</v>
      </c>
      <c r="E40" s="1" t="s">
        <v>17</v>
      </c>
      <c r="F40" s="1">
        <v>2026</v>
      </c>
      <c r="G40" s="1" t="str">
        <f>"9788965796398"</f>
        <v>9788965796398</v>
      </c>
      <c r="H40" s="1" t="s">
        <v>533</v>
      </c>
    </row>
    <row r="41" spans="1:8" x14ac:dyDescent="0.3">
      <c r="A41" s="3">
        <v>39</v>
      </c>
      <c r="B41" s="1" t="s">
        <v>534</v>
      </c>
      <c r="C41" s="1" t="s">
        <v>535</v>
      </c>
      <c r="D41" s="1" t="s">
        <v>536</v>
      </c>
      <c r="E41" s="1" t="s">
        <v>17</v>
      </c>
      <c r="F41" s="1">
        <v>2026</v>
      </c>
      <c r="G41" s="1" t="str">
        <f>"9788965796381"</f>
        <v>9788965796381</v>
      </c>
      <c r="H41" s="1" t="s">
        <v>537</v>
      </c>
    </row>
  </sheetData>
  <mergeCells count="1">
    <mergeCell ref="A1:H1"/>
  </mergeCells>
  <phoneticPr fontId="1" type="noConversion"/>
  <conditionalFormatting sqref="B3:B4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2026-05-19T11:33:36Z</dcterms:created>
  <dcterms:modified xsi:type="dcterms:W3CDTF">2026-08-20T02:05:47Z</dcterms:modified>
</cp:coreProperties>
</file>