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3.장서확충\수서\희망도서\11차\"/>
    </mc:Choice>
  </mc:AlternateContent>
  <xr:revisionPtr revIDLastSave="0" documentId="8_{2C42D1D1-D056-4892-B5CE-2C29874A6EB7}" xr6:coauthVersionLast="36" xr6:coauthVersionMax="36" xr10:uidLastSave="{00000000-0000-0000-0000-000000000000}"/>
  <bookViews>
    <workbookView xWindow="0" yWindow="0" windowWidth="20700" windowHeight="9795" xr2:uid="{00000000-000D-0000-FFFF-FFFF00000000}"/>
  </bookViews>
  <sheets>
    <sheet name="청소년자료실" sheetId="2" r:id="rId1"/>
    <sheet name="어린이자료실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<sst xmlns="http://schemas.openxmlformats.org/spreadsheetml/2006/main" count="468" uniqueCount="436">
  <si>
    <t>서명</t>
  </si>
  <si>
    <t>저작자</t>
  </si>
  <si>
    <t>발행자</t>
  </si>
  <si>
    <t>발행년</t>
  </si>
  <si>
    <t>ISBN</t>
  </si>
  <si>
    <t>위즈덤하우스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</si>
  <si>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</si>
  <si>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</si>
  <si>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</si>
  <si>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등록번호</t>
    <phoneticPr fontId="1" type="noConversion"/>
  </si>
  <si>
    <t>아울북:북이십일</t>
  </si>
  <si>
    <t>상상스퀘어</t>
  </si>
  <si>
    <t>미래엔:아이세움</t>
  </si>
  <si>
    <t>창비</t>
  </si>
  <si>
    <t>다산책방:다산북스</t>
  </si>
  <si>
    <t>비룡소</t>
  </si>
  <si>
    <t>현대문학</t>
  </si>
  <si>
    <t>윌북</t>
  </si>
  <si>
    <t>문학동네</t>
  </si>
  <si>
    <t>밝은미래</t>
  </si>
  <si>
    <t>2026년 청소년도서관 희망도서(11차 목록) - 청소년자료실</t>
    <phoneticPr fontId="1" type="noConversion"/>
  </si>
  <si>
    <t>2026년 청소년도서관 희망도서(11차 목록) - 어린이자료실</t>
    <phoneticPr fontId="1" type="noConversion"/>
  </si>
  <si>
    <t>청004.73-신75ㅁ</t>
  </si>
  <si>
    <t>청004.73-주95ㅋ</t>
  </si>
  <si>
    <t>청029.1-나39ㄴ</t>
  </si>
  <si>
    <t>청199.1-정79ㄴ</t>
  </si>
  <si>
    <t>청233-조94ㅅ</t>
  </si>
  <si>
    <t>청233.1-조94ㅇ</t>
  </si>
  <si>
    <t>청234.8-홀436ㅇ</t>
  </si>
  <si>
    <t>청321.97-이14a</t>
  </si>
  <si>
    <t>청325.04-이79ㅂ</t>
  </si>
  <si>
    <t>청325.211-정77ㅊ</t>
  </si>
  <si>
    <t>청327.04-윤53ㅅ</t>
  </si>
  <si>
    <t>청327.2-비63ㅂ</t>
  </si>
  <si>
    <t>청327.2-지79ㅇ</t>
  </si>
  <si>
    <t>청327.2-필233ㅂ</t>
  </si>
  <si>
    <t>청327.856-신77ㄴ</t>
  </si>
  <si>
    <t>청331.4-남75ㄷ</t>
  </si>
  <si>
    <t>청331.5412-멀227ㄹ</t>
  </si>
  <si>
    <t>청331.5412-배14ㅇ</t>
  </si>
  <si>
    <t>청340.911-이69ㄴ</t>
  </si>
  <si>
    <t>청367.204-김53ㅈ</t>
  </si>
  <si>
    <t>청373.33-기94ㄷ</t>
  </si>
  <si>
    <t>청373.4-로39ㅊ</t>
  </si>
  <si>
    <t>청373.4-이44ㄱ</t>
  </si>
  <si>
    <t>청374.71-지68ㅎ</t>
  </si>
  <si>
    <t>청376.471-김73ㅊ</t>
  </si>
  <si>
    <t>청376.5-홍68ㅈ</t>
  </si>
  <si>
    <t>청376.64-조72ㅈ</t>
  </si>
  <si>
    <t>청414-박67ㅁ-1</t>
  </si>
  <si>
    <t>청420-이823ㅁ</t>
  </si>
  <si>
    <t>청420.13-박17ㅅ</t>
  </si>
  <si>
    <t>청517.52-김14ㅁ</t>
  </si>
  <si>
    <t>청517.52-펑334ㅎ</t>
  </si>
  <si>
    <t>청598.125-홍57ㅅ</t>
  </si>
  <si>
    <t>청656-단228ㄷ</t>
  </si>
  <si>
    <t>청691.9-가238ㄷ-1</t>
  </si>
  <si>
    <t>청691.9-가238ㄷ-2</t>
  </si>
  <si>
    <t>청691.9-가238ㄷ-3</t>
  </si>
  <si>
    <t>청813.7-김94ㅇ</t>
  </si>
  <si>
    <t>청813.7-김95ㅅ</t>
  </si>
  <si>
    <t>청813.7-나51ㅇ</t>
  </si>
  <si>
    <t>청813.7-욱57ㅇ</t>
  </si>
  <si>
    <t>청813.7-유79ㅍ</t>
  </si>
  <si>
    <t>청813.7-이14ㄹ</t>
  </si>
  <si>
    <t>청813.7-이15ㅎ</t>
  </si>
  <si>
    <t>청813.7-장11ㅅ</t>
  </si>
  <si>
    <t>청813.7-전62ㅁ</t>
  </si>
  <si>
    <t>청813.7-정79ㅉ</t>
  </si>
  <si>
    <t>청813.7-조68ㅅ</t>
  </si>
  <si>
    <t>청813.7-조73ㅅ-1</t>
  </si>
  <si>
    <t>청813.7-조73ㅅ-2</t>
  </si>
  <si>
    <t>청813.7-최69ㅎ</t>
  </si>
  <si>
    <t>청814.7-김62ㄱ</t>
  </si>
  <si>
    <t>청814.7-김62ㅇ</t>
  </si>
  <si>
    <t>청814.7-김75ㅈ</t>
  </si>
  <si>
    <t>청818-박14ㅅ</t>
  </si>
  <si>
    <t>청818-정79ㅂ</t>
  </si>
  <si>
    <t>청818-정95ㅇ</t>
  </si>
  <si>
    <t>청818-조61ㅁ</t>
  </si>
  <si>
    <t>청838-이221ㅍ</t>
  </si>
  <si>
    <t>청843.6-레49ㅌ</t>
  </si>
  <si>
    <t>청843.6-엘58ㅇ</t>
  </si>
  <si>
    <t>청843.6-헨239ㅇ</t>
  </si>
  <si>
    <t>청848-카111ㅂ</t>
  </si>
  <si>
    <t>청892.1-호33ㅇ</t>
  </si>
  <si>
    <t>청911-서93ㄴ</t>
  </si>
  <si>
    <t>청911-이75ㅇ</t>
  </si>
  <si>
    <t>청982.86302-신62ㅃ</t>
  </si>
  <si>
    <t>JU0000065391</t>
  </si>
  <si>
    <t>JU0000065361</t>
  </si>
  <si>
    <t>JU0000065334</t>
  </si>
  <si>
    <t>JU0000065315</t>
  </si>
  <si>
    <t>JU0000065328</t>
  </si>
  <si>
    <t>JU0000065327</t>
  </si>
  <si>
    <t>JU0000065357</t>
  </si>
  <si>
    <t>JU0000065395</t>
  </si>
  <si>
    <t>JU0000065365</t>
  </si>
  <si>
    <t>JU0000065320</t>
  </si>
  <si>
    <t>JU0000065317</t>
  </si>
  <si>
    <t>JU0000065370</t>
  </si>
  <si>
    <t>JU0000065371</t>
  </si>
  <si>
    <t>JU0000065369</t>
  </si>
  <si>
    <t>JU0000065362</t>
  </si>
  <si>
    <t>JU0000065346</t>
  </si>
  <si>
    <t>JU0000065373</t>
  </si>
  <si>
    <t>JU0000065336</t>
  </si>
  <si>
    <t>JU0000065401</t>
  </si>
  <si>
    <t>JU0000065400</t>
  </si>
  <si>
    <t>JU0000065387</t>
  </si>
  <si>
    <t>JU0000065343</t>
  </si>
  <si>
    <t>JU0000065366</t>
  </si>
  <si>
    <t>JU0000065392</t>
  </si>
  <si>
    <t>JU0000065394</t>
  </si>
  <si>
    <t>JU0000065390</t>
  </si>
  <si>
    <t>JU0000065347</t>
  </si>
  <si>
    <t>JU0000065360</t>
  </si>
  <si>
    <t>JU0000065350</t>
  </si>
  <si>
    <t>JU0000065335</t>
  </si>
  <si>
    <t>JU0000065393</t>
  </si>
  <si>
    <t>JU0000065389</t>
  </si>
  <si>
    <t>JU0000065397</t>
  </si>
  <si>
    <t>JU0000065321</t>
  </si>
  <si>
    <t>JU0000065341</t>
  </si>
  <si>
    <t>JU0000065342</t>
  </si>
  <si>
    <t>JU0000065340</t>
  </si>
  <si>
    <t>JU0000065355</t>
  </si>
  <si>
    <t>JU0000065329</t>
  </si>
  <si>
    <t>JU0000065344</t>
  </si>
  <si>
    <t>JU0000065385</t>
  </si>
  <si>
    <t>JU0000065359</t>
  </si>
  <si>
    <t>JU0000065319</t>
  </si>
  <si>
    <t>JU0000065316</t>
  </si>
  <si>
    <t>JU0000065333</t>
  </si>
  <si>
    <t>JU0000065353</t>
  </si>
  <si>
    <t>JU0000065318</t>
  </si>
  <si>
    <t>JU0000065354</t>
  </si>
  <si>
    <t>JU0000065375</t>
  </si>
  <si>
    <t>JU0000065376</t>
  </si>
  <si>
    <t>JU0000065380</t>
  </si>
  <si>
    <t>JU0000065331</t>
  </si>
  <si>
    <t>JU0000065332</t>
  </si>
  <si>
    <t>JU0000065337</t>
  </si>
  <si>
    <t>JU0000065398</t>
  </si>
  <si>
    <t>JU0000065314</t>
  </si>
  <si>
    <t>JU0000065388</t>
  </si>
  <si>
    <t>JU0000065378</t>
  </si>
  <si>
    <t>JU0000065338</t>
  </si>
  <si>
    <t>JU0000065399</t>
  </si>
  <si>
    <t>JU0000065348</t>
  </si>
  <si>
    <t>JU0000065377</t>
  </si>
  <si>
    <t>JU0000065330</t>
  </si>
  <si>
    <t>JU0000065367</t>
  </si>
  <si>
    <t>JU0000065339</t>
  </si>
  <si>
    <t>JU0000065368</t>
  </si>
  <si>
    <t>JU0000065396</t>
  </si>
  <si>
    <t>문해내공 : AI 시대, 생존을 넘어 품격을 만드는 국어력의 힘</t>
  </si>
  <si>
    <t>신종호, 김윤정 [공]지음</t>
  </si>
  <si>
    <t>클로드 코드 제대로 시작하기 : 최신 클로드 코드 완벽 반영! 바이브 코딩부터 숏폼 자동화, AI 비서, SDD, 하네스 엔지니어링까지</t>
  </si>
  <si>
    <t>주홍철, 황진성 [공]지음</t>
  </si>
  <si>
    <t>나민애와 다시 읽는 고전 : 오늘을 위한 오래된 이야기의 힘</t>
  </si>
  <si>
    <t>나민애 지음 ; EBS 제작팀 기획</t>
  </si>
  <si>
    <t>나를 살린 청춘 고전</t>
  </si>
  <si>
    <t>정지우 지음</t>
  </si>
  <si>
    <t>신약의 세계로 오십쇼 : 모든 사람이 성경을 알게 되는 그날까지</t>
  </si>
  <si>
    <t>조혜련 지음</t>
  </si>
  <si>
    <t>(구약의 세계로) 오십쇼 : 모든 사람이 성경을 알게 되는 그날까지</t>
  </si>
  <si>
    <t>왜 그리스도인인가? : 물음을 던지는 신앙, 신앙이 담긴 물음의 길을 걷는 모든 이에게</t>
  </si>
  <si>
    <t>더글라스 존 홀 지음  ; 조윤 옮김</t>
  </si>
  <si>
    <t>(없애고 바꾸지만 더 많이 창조하는) AI 플러스 이코노미 = AI+ economy</t>
  </si>
  <si>
    <t>이경전 지음</t>
  </si>
  <si>
    <t>브레인 악셀 : 삶의 주도권을 되찾고 잠재력을 끌어올리는 뺄셈의 과학</t>
  </si>
  <si>
    <t>이진우 지음</t>
  </si>
  <si>
    <t>체력을 바꿔야 재력이 바뀐다 : 빛의 속도로 성공하는 빛의 태도</t>
  </si>
  <si>
    <t>정주영 지음</t>
  </si>
  <si>
    <t>슈퍼 유튜버 : 세계 1％ 크리에이터에게 배우는 새로운 부의 공식</t>
  </si>
  <si>
    <t>윤성원, 주힘찬, 정의민 [공]지음</t>
  </si>
  <si>
    <t>비트코인 블록사이즈 전쟁 : 누가 비트코인 프로토콜을 통제하는가?</t>
  </si>
  <si>
    <t>조나단 비어 지음 ; 네딸바 옮김</t>
  </si>
  <si>
    <t>21가지 교훈 : 비트코인 토끼굴에 빠지면서 배운 것들</t>
  </si>
  <si>
    <t>지지 저 ; 포우 팀 옮김</t>
  </si>
  <si>
    <t>비트코인 사용 가이드 : 개인 지갑·결제·풀 노드·라이트닝·노스터·홈 채굴 가이드</t>
  </si>
  <si>
    <t>필레몬 지음</t>
  </si>
  <si>
    <t>나는 AI로 주식투자한다 : 질문이 바뀌면 답변이 달라진다, 종목 발굴부터 분석, 검증, 미래 전망까지 AI로 투자하는 법</t>
  </si>
  <si>
    <t>신주일 지음</t>
  </si>
  <si>
    <t>닭뼈와 플라스틱 : 범람의 시대에 사라지지 않는 것</t>
  </si>
  <si>
    <t>남종영 지음</t>
  </si>
  <si>
    <t>러브 머신 : AI는 우리가 위로받고 연결되는 방식을 어떻게 바꾸고 있는가</t>
  </si>
  <si>
    <t>제임스 멀둔 지음 ; 송이루 옮김</t>
  </si>
  <si>
    <t>AI가 두려운 당신에게 : 배경훈 부총리가 보내는 14가지 답변</t>
  </si>
  <si>
    <t>배경훈, 과학기술정보통신부 [공]지음</t>
  </si>
  <si>
    <t>내가 본 김정은 : 북한 외교관 탈북 스토리</t>
  </si>
  <si>
    <t>이일규 지음</t>
  </si>
  <si>
    <t>지키기 위해 지지 않기 위해 : 다섯 평 검사실에서 만난 나의 피해자들에게</t>
  </si>
  <si>
    <t>김세희 지음</t>
  </si>
  <si>
    <t>다중 리터러시 학습</t>
  </si>
  <si>
    <t>기혜선 지음</t>
  </si>
  <si>
    <t>최상위권의 비밀 : 성적 초격차를 만드는 대치동 상위 1％의 교육법 = The secrets of top-ranked students</t>
  </si>
  <si>
    <t>로미 지음</t>
  </si>
  <si>
    <t>(아직 포기하기 이른 10대를 위한) 공부회복력</t>
  </si>
  <si>
    <t>이병훈 지음</t>
  </si>
  <si>
    <t>(중등부터 시작하는) 학군지 최상위권 국어 공부법</t>
  </si>
  <si>
    <t>지은혜 지음</t>
  </si>
  <si>
    <t>최상위권 중학 국어 : 학군지에서도 살아남는 상위 1％ 아이들의 시험 전략</t>
  </si>
  <si>
    <t>김정희, 박나리, 조은혜 [공]지음</t>
  </si>
  <si>
    <t>중학교에서 시험 잘 보는 법 : 정기시험부터 수행까지 새내기 중학생을 위한 성적 관리 가이드북</t>
  </si>
  <si>
    <t>홍은채, 박현수, 김연수, 김서인 [공]지음</t>
  </si>
  <si>
    <t>전기가 사라진 밤 : 갑작스러운 블랙아웃, 그리고 시작된 에너지 수업</t>
  </si>
  <si>
    <t>조재희 지음 ; 쏘우주 그림</t>
  </si>
  <si>
    <t>미적분 직관하기. 1, 눈으로 푸는 미분의 비밀</t>
  </si>
  <si>
    <t>박원균 지음</t>
  </si>
  <si>
    <t>(한 번 읽으면 절대 잊을 수 없는) 물리 교과서</t>
  </si>
  <si>
    <t>이케스에 쇼타 지음 ; 이선주 옮김</t>
  </si>
  <si>
    <t>시뮬레이션 우주 : 스스로 계산하는 가장 거대한 양자컴퓨터</t>
  </si>
  <si>
    <t>박권 지음</t>
  </si>
  <si>
    <t>마흔부터 생존 감량 : 나잇살이 아니라 질병입니다</t>
  </si>
  <si>
    <t>김경곤 지음</t>
  </si>
  <si>
    <t>헝거코드 : 당신의 다이어트를 망치는 식욕의 모든 것</t>
  </si>
  <si>
    <t>제이슨 펑 지음 ; 최세민 옮김</t>
  </si>
  <si>
    <t>사춘기 아이와 대화하는 법은 따로 있습니다 : 뇌과학에서 찾은 사춘기 사용 설명서</t>
  </si>
  <si>
    <t>홍순범 지음</t>
  </si>
  <si>
    <t>단순한 어반 스케치 : 실수 없는 펜 드로잉</t>
  </si>
  <si>
    <t>단드로잉 지음</t>
  </si>
  <si>
    <t>당신은 사건 현장에 있습니다 : 일러스트 한 장으로 즐기는 추리 게임. 1</t>
  </si>
  <si>
    <t>모데스토 가르시아 글 ; 하비 데 카스트로 그림 ; 엄지영 옮김</t>
  </si>
  <si>
    <t>당신은 사건 현장에 있습니다 : 일러스트 한 장으로 즐기는 추리 게임. 2</t>
  </si>
  <si>
    <t>당신은 사건 현장에 있습니다 : 일러스트 한 장으로 즐기는 추리 게임. 3</t>
  </si>
  <si>
    <t>AI에게 고백하지 마세요 : 김혜정 장편소설</t>
  </si>
  <si>
    <t>김혜정 지음</t>
  </si>
  <si>
    <t>서울의 선인</t>
  </si>
  <si>
    <t>김호연 지음</t>
  </si>
  <si>
    <t>어느 멋진 도망 : 나상천 장편소설</t>
  </si>
  <si>
    <t>나상천 지음</t>
  </si>
  <si>
    <t>1반과 2반 사이 : 욱수진 장편소설</t>
  </si>
  <si>
    <t>욱수진 지음</t>
  </si>
  <si>
    <t>파란 파란 : 유지현 장편소설</t>
  </si>
  <si>
    <t>유지현 지음</t>
  </si>
  <si>
    <t>리치먼드힐의 이층 버스</t>
  </si>
  <si>
    <t>이경진 지음</t>
  </si>
  <si>
    <t>흔들리는 것들의 시선에서</t>
  </si>
  <si>
    <t>이꽃님 지음</t>
  </si>
  <si>
    <t>서성이다 : 장강명 소설</t>
  </si>
  <si>
    <t>장강명 지음</t>
  </si>
  <si>
    <t>문학특성화중학교 : 창작이 금지된 세상, 가장 위험한 비밀 방송</t>
  </si>
  <si>
    <t>전앤 지음 ; 단디 그림</t>
  </si>
  <si>
    <t>찌니주의보 : 정지아 장편소설</t>
  </si>
  <si>
    <t>정지아 지음</t>
  </si>
  <si>
    <t>손끝까지 숨이 차면 : 조은오 장편소설</t>
  </si>
  <si>
    <t>조은오 글</t>
  </si>
  <si>
    <t>서리꽃 : 조정래 장편소설. 1</t>
  </si>
  <si>
    <t>조정래 지음</t>
  </si>
  <si>
    <t>서리꽃 : 조정래 장편소설. 2</t>
  </si>
  <si>
    <t>한국사 이상현상 연구원 : 최인서 소설</t>
  </si>
  <si>
    <t>최인서 지음</t>
  </si>
  <si>
    <t>그랬다고 적었다 : 김애란 산문</t>
  </si>
  <si>
    <t>김애란 지음</t>
  </si>
  <si>
    <t>잊기 좋은 이름 : 김애란 산문</t>
  </si>
  <si>
    <t>정원의 비밀 : 곤충학자 김종선과 시인 김청미가 만든</t>
  </si>
  <si>
    <t>김종선, 김청미 [공] 지음</t>
  </si>
  <si>
    <t>사춘기 잠복수사 : 영원한 미제 사건 사춘기를 마주한 경찰 엄마의 수사 기록</t>
  </si>
  <si>
    <t>박경미 지음</t>
  </si>
  <si>
    <t>불행에 몰두하지 않는다 : 정지우 에세이</t>
  </si>
  <si>
    <t>아무튼, 사주 : 인생이 언제 안 힘든 적 있었나</t>
  </si>
  <si>
    <t>정홍칼리 지음</t>
  </si>
  <si>
    <t>마음의 어휘력 : 언어의 한계를 넘어 마음의 세계를 넓히는 일주일 단어 수업</t>
  </si>
  <si>
    <t>조아란, 권희, 이정윤 지음</t>
  </si>
  <si>
    <t>편안한 집 : 이다 치아키 작품집</t>
  </si>
  <si>
    <t>이다 치아키 지음 ; 현승희 옮김</t>
  </si>
  <si>
    <t>테오 : 앨런 레비 장편소설</t>
  </si>
  <si>
    <t>앨런 레비 지음 ; 노지양 옮김</t>
  </si>
  <si>
    <t>알리바이의 해부학 : 애슐리 엘스턴 장편소설</t>
  </si>
  <si>
    <t>애슐리 엘스턴 지음 ; 엄일녀 옮김</t>
  </si>
  <si>
    <t>여름 편집 후기 : 에밀리 헨리 소설</t>
  </si>
  <si>
    <t>에밀리 헨리 지음 ; 이미정 옮김</t>
  </si>
  <si>
    <t>불행 앞에 노래 부르리</t>
  </si>
  <si>
    <t>크리스 카 지음 ; 오혜진 옮김</t>
  </si>
  <si>
    <t>오뒷세이아</t>
  </si>
  <si>
    <t>호메로스 지음 ; 김헌 옮김</t>
  </si>
  <si>
    <t>나는 오늘도 유물과 대화하러 간다</t>
  </si>
  <si>
    <t>서헌강 지음</t>
  </si>
  <si>
    <t>이불킥 한국사 : 우리 역사의 결정적 순간들</t>
  </si>
  <si>
    <t>이종관 지음</t>
  </si>
  <si>
    <t>뻔뻔한 로마 : 오만가지 단점에도 여행자들을 블랙홀처럼 빨아들이는 매혹적인 도시</t>
  </si>
  <si>
    <t>신양란 글 ; 오형권 사진</t>
  </si>
  <si>
    <t>길벗</t>
  </si>
  <si>
    <t>알에이치코리아(RHK)</t>
  </si>
  <si>
    <t>해결책</t>
  </si>
  <si>
    <t>두란노</t>
  </si>
  <si>
    <t>룩스문디</t>
  </si>
  <si>
    <t>미래의창</t>
  </si>
  <si>
    <t>바른뇌연구소</t>
  </si>
  <si>
    <t>메가믹스스튜디오</t>
  </si>
  <si>
    <t>더스퀘어</t>
  </si>
  <si>
    <t>논스랩</t>
  </si>
  <si>
    <t>Nonce Lab</t>
  </si>
  <si>
    <t>익스토스</t>
  </si>
  <si>
    <t>북트리거:지학사</t>
  </si>
  <si>
    <t>웅진지식하우스:웅진씽크빅</t>
  </si>
  <si>
    <t>한빛미디어</t>
  </si>
  <si>
    <t>미래사</t>
  </si>
  <si>
    <t>생각의힘</t>
  </si>
  <si>
    <t>학이시습</t>
  </si>
  <si>
    <t>동양북스</t>
  </si>
  <si>
    <t>보르헤스의서재</t>
  </si>
  <si>
    <t>메가스터디</t>
  </si>
  <si>
    <t>다산북스</t>
  </si>
  <si>
    <t>블루무스</t>
  </si>
  <si>
    <t>탐</t>
  </si>
  <si>
    <t>H(휴머니스트출판그룹)</t>
  </si>
  <si>
    <t>시그마북스:시그마프레스</t>
  </si>
  <si>
    <t>동아시아</t>
  </si>
  <si>
    <t>시그마북스</t>
  </si>
  <si>
    <t>포레스트북스:콘텐츠그룹포레스트</t>
  </si>
  <si>
    <t>EJONG(이종)</t>
  </si>
  <si>
    <t>중앙books:중앙일보에스</t>
  </si>
  <si>
    <t>중앙books</t>
  </si>
  <si>
    <t>Originals(오리지널스):kt 밀리의서재</t>
  </si>
  <si>
    <t>다향</t>
  </si>
  <si>
    <t>북플레저</t>
  </si>
  <si>
    <t>이끌</t>
  </si>
  <si>
    <t>뜨인돌</t>
  </si>
  <si>
    <t>해냄</t>
  </si>
  <si>
    <t>다이브:빅피시</t>
  </si>
  <si>
    <t>새로운눈</t>
  </si>
  <si>
    <t>메디치미디어</t>
  </si>
  <si>
    <t>page2(페이지2북스)</t>
  </si>
  <si>
    <t>제철소</t>
  </si>
  <si>
    <t>미우:대원씨아이</t>
  </si>
  <si>
    <t>오팬하우스</t>
  </si>
  <si>
    <t>FIKA(피카)</t>
  </si>
  <si>
    <t>을유문화사</t>
  </si>
  <si>
    <t>다산초당:다산북스</t>
  </si>
  <si>
    <t>브리드북스</t>
  </si>
  <si>
    <t>북핀</t>
  </si>
  <si>
    <t>JU0000065352</t>
  </si>
  <si>
    <t>JU0000065383</t>
  </si>
  <si>
    <t>JU0000065345</t>
  </si>
  <si>
    <t>JU0000065324</t>
  </si>
  <si>
    <t>JU0000065325</t>
  </si>
  <si>
    <t>JU0000065356</t>
  </si>
  <si>
    <t>JU0000065372</t>
  </si>
  <si>
    <t>JU0000065364</t>
  </si>
  <si>
    <t>JU0000065358</t>
  </si>
  <si>
    <t>JU0000065363</t>
  </si>
  <si>
    <t>JU0000065381</t>
  </si>
  <si>
    <t>JU0000065384</t>
  </si>
  <si>
    <t>JU0000065322</t>
  </si>
  <si>
    <t>JU0000065379</t>
  </si>
  <si>
    <t>JU0000065351</t>
  </si>
  <si>
    <t>JU0000065323</t>
  </si>
  <si>
    <t>JU0000065349</t>
  </si>
  <si>
    <t>JU0000065312</t>
  </si>
  <si>
    <t>JU0000065313</t>
  </si>
  <si>
    <t>JU0000065326</t>
  </si>
  <si>
    <t>JU0000065382</t>
  </si>
  <si>
    <t>JU0000065374</t>
  </si>
  <si>
    <t>JU0000065386</t>
  </si>
  <si>
    <t>그리스 로마 신화 : 오디세이 특별판</t>
  </si>
  <si>
    <t>박시연 글 ; 최우빈 그림</t>
  </si>
  <si>
    <t>빨간 내복의 코딱지 히어로. 8, 일렁일렁 거울과 그림자</t>
  </si>
  <si>
    <t>서지원 글 ; 이진아 그림</t>
  </si>
  <si>
    <t>캠핑카 사이언스, 해양 편</t>
  </si>
  <si>
    <t>유소라 글 ; 조승연 그림</t>
  </si>
  <si>
    <t>(타키 포오) 네버 다이 과학 어드벤처 : 캐릭온TV 과학 학습만화.. 4, AI 로봇이 온다!</t>
  </si>
  <si>
    <t>캐릭온TV 원작 ; 박시연 글 ; 팀키즈 그림</t>
  </si>
  <si>
    <t>(네버 다이) 타키포오 과학 어드벤처 : 캐릭온TV 과학 학습만화. 3, 기후 변화의 뜨거운 경고</t>
  </si>
  <si>
    <t>슈뻘맨의 숨은 생물 찾기 : 관찰하며 배우는 생물 지식. 3</t>
  </si>
  <si>
    <t>슈뻘맨 원작 ; 안치현 글 ; 류수형 그림</t>
  </si>
  <si>
    <t>의사 어벤저스 : 어린이 의학 동화. 28, 중독, 고통에서 벗어나라!</t>
  </si>
  <si>
    <t>고희정 글 ; 조승연 그림</t>
  </si>
  <si>
    <t>수의사 어벤저스 : 어린이 수의학 동화. 1, 반려견, 심장을 지켜라!</t>
  </si>
  <si>
    <t>고희정 글 ; 이창우 그림</t>
  </si>
  <si>
    <t>밤하늘의 황제 수리부엉이가 고달픈 이유 : 기후 변화와 멸종 위기 동물</t>
  </si>
  <si>
    <t>신이철 지음 ; 박보은 그림</t>
  </si>
  <si>
    <t>(정재승의) 로봇탐구보고서 : 어린이와 함께 하는 인공지능 프로젝트. 2, 라보코, 댄스 오디션에 도전하다</t>
  </si>
  <si>
    <t>정재은, 정재승 [공]글 ; 김현민 그림</t>
  </si>
  <si>
    <t>(단 하루!) 시간을 배송하는 하늘 택배</t>
  </si>
  <si>
    <t>김경미 글 ; 김무연 그림</t>
  </si>
  <si>
    <t>마천 초등학교. 1, 수상한 전학생 손오공</t>
  </si>
  <si>
    <t>김나경 글 ; 조수현 그림</t>
  </si>
  <si>
    <t>생일엔 마라탕. 9, 사막에 꽃을 피운 마라탕</t>
  </si>
  <si>
    <t>류미정 글 ; 손수정 그림</t>
  </si>
  <si>
    <t>수상한 휴게소</t>
  </si>
  <si>
    <t>박현숙 글 ; 장덕현 그림</t>
  </si>
  <si>
    <t>1919 경성 소년</t>
  </si>
  <si>
    <t>설흔 글 ; 최아영 그림</t>
  </si>
  <si>
    <t>대치키즈 : 오답 없는 아이들</t>
  </si>
  <si>
    <t>이현지 글 ; 디니 그림</t>
  </si>
  <si>
    <t>눈치 코치 미어캣</t>
  </si>
  <si>
    <t>제성은 글 ; 조승연 그림</t>
  </si>
  <si>
    <t>일리아스</t>
  </si>
  <si>
    <t>호메로스 원작 ; 니콜라 친퀘티 글 ; 데시데리아 귀치아르디니 그림 ; 이승수 옮김</t>
  </si>
  <si>
    <t>오디세이아</t>
  </si>
  <si>
    <t>호메로스 원작 ; 안나 밀버른 글 ; 세바스티안 판 도닝크 그림 ; 양혜진 옮김</t>
  </si>
  <si>
    <t>Go Go 카카오 프렌즈 : 세계 역사 문화 체험 학습만화. 41, 이란</t>
  </si>
  <si>
    <t>김미영 글 ; 김정한 그림</t>
  </si>
  <si>
    <t>(Netflix) K-POP Demon Hunters : the Official Deluxe Junir Novelization</t>
  </si>
  <si>
    <t>by Jessica Yoon 글 ; based on the screenplay by Danya Jimenez, Hannah McMechan [공]그림</t>
  </si>
  <si>
    <t>코우펜짱과 여름 친구</t>
  </si>
  <si>
    <t>루루테아 글·그림 ; 고향옥 옮김</t>
  </si>
  <si>
    <t>아울북</t>
  </si>
  <si>
    <t>와이즈만Books</t>
  </si>
  <si>
    <t>북멘토</t>
  </si>
  <si>
    <t>대원키즈</t>
  </si>
  <si>
    <t>가나:가나문화콘텐츠</t>
  </si>
  <si>
    <t>다정한시민</t>
  </si>
  <si>
    <t>얘들아모여:어크로스출판그룹</t>
  </si>
  <si>
    <t>슈크림북:따끈따끈책방</t>
  </si>
  <si>
    <t>연어북스</t>
  </si>
  <si>
    <t>우주나무</t>
  </si>
  <si>
    <t>이지북</t>
  </si>
  <si>
    <t>씨드북</t>
  </si>
  <si>
    <t>마음이음</t>
  </si>
  <si>
    <t>Random Huse</t>
  </si>
  <si>
    <t>노란돼지</t>
  </si>
  <si>
    <t>아219.2-박59ㄱ</t>
  </si>
  <si>
    <t>아404-서79ㅃ-8</t>
  </si>
  <si>
    <t>아404-유55ㅋ</t>
  </si>
  <si>
    <t>아404-캐239ㄴ-4</t>
  </si>
  <si>
    <t>아404-캐239ㅌ-3</t>
  </si>
  <si>
    <t>아490-슈43ㅅ-3</t>
  </si>
  <si>
    <t>아510.4-고98ㅇ-28</t>
  </si>
  <si>
    <t>아528.04-고98ㅅ-1</t>
  </si>
  <si>
    <t>아539-신69ㅂ</t>
  </si>
  <si>
    <t>아559.962-정72ㄹ-2</t>
  </si>
  <si>
    <t>아813.8-김14ㅅ</t>
  </si>
  <si>
    <t>아813.8-김211ㅁ-1</t>
  </si>
  <si>
    <t>아813.8-류39ㅅ-9</t>
  </si>
  <si>
    <t>아813.8-박94ㅅ</t>
  </si>
  <si>
    <t>아813.8-설98ㅇ</t>
  </si>
  <si>
    <t>아813.8-이94ㄷ</t>
  </si>
  <si>
    <t>아813.8-제53ㄴ</t>
  </si>
  <si>
    <t>아892.1-호33ㅇ</t>
  </si>
  <si>
    <t>아980.24-김39ㄱ-41</t>
  </si>
  <si>
    <t>영843.6-Y59k</t>
  </si>
  <si>
    <t>유833.8-루237ㅋ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</si>
</sst>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9"/>
  <sheetViews>
    <sheetView tabSelected="1" workbookViewId="0">
      <selection activeCell="C21" sqref="C21"/>
    </sheetView>
  </sheetViews>
  <sheetFormatPr defaultRowHeight="16.5" x14ac:dyDescent="0.3"/>
  <cols>
    <col min="1" max="1" width="8.875" customWidth="1"/>
    <col min="2" max="2" width="15.875" customWidth="1"/>
    <col min="3" max="3" width="61.25" customWidth="1"/>
    <col min="4" max="4" width="29.875" customWidth="1"/>
    <col min="5" max="5" width="25.5" customWidth="1"/>
    <col min="6" max="6" width="12.75" customWidth="1"/>
    <col min="7" max="7" width="16.625" customWidth="1"/>
    <col min="8" max="8" width="23.875" customWidth="1"/>
  </cols>
  <sheetData>
    <row r="1" spans="1:8" ht="41.25" x14ac:dyDescent="0.3">
      <c r="A1" s="4" t="s">
        <v>20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6</v>
      </c>
      <c r="B2" s="2" t="s">
        <v>8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7</v>
      </c>
    </row>
    <row r="3" spans="1:8" x14ac:dyDescent="0.3">
      <c r="A3" s="1">
        <v>1</v>
      </c>
      <c r="B3" s="1" t="s">
        <v>89</v>
      </c>
      <c r="C3" s="1" t="s">
        <v>156</v>
      </c>
      <c r="D3" s="1" t="s">
        <v>157</v>
      </c>
      <c r="E3" s="1" t="s">
        <v>11</v>
      </c>
      <c r="F3" s="1">
        <v>2026</v>
      </c>
      <c r="G3" s="1" t="str">
        <f>"9791124248515"</f>
        <v>9791124248515</v>
      </c>
      <c r="H3" s="1" t="s">
        <v>22</v>
      </c>
    </row>
    <row r="4" spans="1:8" x14ac:dyDescent="0.3">
      <c r="A4" s="1">
        <v>2</v>
      </c>
      <c r="B4" s="1" t="s">
        <v>90</v>
      </c>
      <c r="C4" s="1" t="s">
        <v>158</v>
      </c>
      <c r="D4" s="1" t="s">
        <v>159</v>
      </c>
      <c r="E4" s="1" t="s">
        <v>284</v>
      </c>
      <c r="F4" s="1">
        <v>2026</v>
      </c>
      <c r="G4" s="1" t="str">
        <f>"9791140719914"</f>
        <v>9791140719914</v>
      </c>
      <c r="H4" s="1" t="s">
        <v>23</v>
      </c>
    </row>
    <row r="5" spans="1:8" x14ac:dyDescent="0.3">
      <c r="A5" s="1">
        <v>3</v>
      </c>
      <c r="B5" s="1" t="s">
        <v>91</v>
      </c>
      <c r="C5" s="1" t="s">
        <v>160</v>
      </c>
      <c r="D5" s="1" t="s">
        <v>161</v>
      </c>
      <c r="E5" s="1" t="s">
        <v>285</v>
      </c>
      <c r="F5" s="1">
        <v>2026</v>
      </c>
      <c r="G5" s="1" t="str">
        <f>"9788925568423"</f>
        <v>9788925568423</v>
      </c>
      <c r="H5" s="1" t="s">
        <v>24</v>
      </c>
    </row>
    <row r="6" spans="1:8" x14ac:dyDescent="0.3">
      <c r="A6" s="1">
        <v>4</v>
      </c>
      <c r="B6" s="1" t="s">
        <v>92</v>
      </c>
      <c r="C6" s="1" t="s">
        <v>162</v>
      </c>
      <c r="D6" s="1" t="s">
        <v>163</v>
      </c>
      <c r="E6" s="1" t="s">
        <v>286</v>
      </c>
      <c r="F6" s="1">
        <v>2026</v>
      </c>
      <c r="G6" s="1" t="str">
        <f>"9791191061055"</f>
        <v>9791191061055</v>
      </c>
      <c r="H6" s="1" t="s">
        <v>25</v>
      </c>
    </row>
    <row r="7" spans="1:8" x14ac:dyDescent="0.3">
      <c r="A7" s="1">
        <v>5</v>
      </c>
      <c r="B7" s="1" t="s">
        <v>93</v>
      </c>
      <c r="C7" s="1" t="s">
        <v>164</v>
      </c>
      <c r="D7" s="1" t="s">
        <v>165</v>
      </c>
      <c r="E7" s="1" t="s">
        <v>287</v>
      </c>
      <c r="F7" s="1">
        <v>2025</v>
      </c>
      <c r="G7" s="1" t="str">
        <f>"9788953151208"</f>
        <v>9788953151208</v>
      </c>
      <c r="H7" s="1" t="s">
        <v>26</v>
      </c>
    </row>
    <row r="8" spans="1:8" x14ac:dyDescent="0.3">
      <c r="A8" s="1">
        <v>6</v>
      </c>
      <c r="B8" s="1" t="s">
        <v>94</v>
      </c>
      <c r="C8" s="1" t="s">
        <v>166</v>
      </c>
      <c r="D8" s="1" t="s">
        <v>165</v>
      </c>
      <c r="E8" s="1" t="s">
        <v>287</v>
      </c>
      <c r="F8" s="1">
        <v>2025</v>
      </c>
      <c r="G8" s="1" t="str">
        <f>"9788953151192"</f>
        <v>9788953151192</v>
      </c>
      <c r="H8" s="1" t="s">
        <v>27</v>
      </c>
    </row>
    <row r="9" spans="1:8" x14ac:dyDescent="0.3">
      <c r="A9" s="1">
        <v>7</v>
      </c>
      <c r="B9" s="1" t="s">
        <v>95</v>
      </c>
      <c r="C9" s="1" t="s">
        <v>167</v>
      </c>
      <c r="D9" s="1" t="s">
        <v>168</v>
      </c>
      <c r="E9" s="1" t="s">
        <v>288</v>
      </c>
      <c r="F9" s="1">
        <v>2026</v>
      </c>
      <c r="G9" s="1" t="str">
        <f>"9791199780446"</f>
        <v>9791199780446</v>
      </c>
      <c r="H9" s="1" t="s">
        <v>28</v>
      </c>
    </row>
    <row r="10" spans="1:8" x14ac:dyDescent="0.3">
      <c r="A10" s="1">
        <v>8</v>
      </c>
      <c r="B10" s="1" t="s">
        <v>96</v>
      </c>
      <c r="C10" s="1" t="s">
        <v>169</v>
      </c>
      <c r="D10" s="1" t="s">
        <v>170</v>
      </c>
      <c r="E10" s="1" t="s">
        <v>289</v>
      </c>
      <c r="F10" s="1">
        <v>2026</v>
      </c>
      <c r="G10" s="1" t="str">
        <f>"9791124073308"</f>
        <v>9791124073308</v>
      </c>
      <c r="H10" s="1" t="s">
        <v>29</v>
      </c>
    </row>
    <row r="11" spans="1:8" x14ac:dyDescent="0.3">
      <c r="A11" s="1">
        <v>9</v>
      </c>
      <c r="B11" s="1" t="s">
        <v>97</v>
      </c>
      <c r="C11" s="1" t="s">
        <v>171</v>
      </c>
      <c r="D11" s="1" t="s">
        <v>172</v>
      </c>
      <c r="E11" s="1" t="s">
        <v>290</v>
      </c>
      <c r="F11" s="1">
        <v>2026</v>
      </c>
      <c r="G11" s="1" t="str">
        <f>"9791122075106"</f>
        <v>9791122075106</v>
      </c>
      <c r="H11" s="1" t="s">
        <v>30</v>
      </c>
    </row>
    <row r="12" spans="1:8" x14ac:dyDescent="0.3">
      <c r="A12" s="1">
        <v>10</v>
      </c>
      <c r="B12" s="1" t="s">
        <v>98</v>
      </c>
      <c r="C12" s="1" t="s">
        <v>173</v>
      </c>
      <c r="D12" s="1" t="s">
        <v>174</v>
      </c>
      <c r="E12" s="1" t="s">
        <v>291</v>
      </c>
      <c r="F12" s="1">
        <v>2026</v>
      </c>
      <c r="G12" s="1" t="str">
        <f>"9791198393425"</f>
        <v>9791198393425</v>
      </c>
      <c r="H12" s="1" t="s">
        <v>31</v>
      </c>
    </row>
    <row r="13" spans="1:8" x14ac:dyDescent="0.3">
      <c r="A13" s="1">
        <v>11</v>
      </c>
      <c r="B13" s="1" t="s">
        <v>99</v>
      </c>
      <c r="C13" s="1" t="s">
        <v>175</v>
      </c>
      <c r="D13" s="1" t="s">
        <v>176</v>
      </c>
      <c r="E13" s="1" t="s">
        <v>292</v>
      </c>
      <c r="F13" s="1">
        <v>2026</v>
      </c>
      <c r="G13" s="1" t="str">
        <f>"9791199096974"</f>
        <v>9791199096974</v>
      </c>
      <c r="H13" s="1" t="s">
        <v>32</v>
      </c>
    </row>
    <row r="14" spans="1:8" x14ac:dyDescent="0.3">
      <c r="A14" s="1">
        <v>12</v>
      </c>
      <c r="B14" s="1" t="s">
        <v>100</v>
      </c>
      <c r="C14" s="1" t="s">
        <v>177</v>
      </c>
      <c r="D14" s="1" t="s">
        <v>178</v>
      </c>
      <c r="E14" s="1" t="s">
        <v>293</v>
      </c>
      <c r="F14" s="1">
        <v>2024</v>
      </c>
      <c r="G14" s="1" t="str">
        <f>"9791198510372"</f>
        <v>9791198510372</v>
      </c>
      <c r="H14" s="1" t="s">
        <v>33</v>
      </c>
    </row>
    <row r="15" spans="1:8" x14ac:dyDescent="0.3">
      <c r="A15" s="1">
        <v>13</v>
      </c>
      <c r="B15" s="1" t="s">
        <v>101</v>
      </c>
      <c r="C15" s="1" t="s">
        <v>179</v>
      </c>
      <c r="D15" s="1" t="s">
        <v>180</v>
      </c>
      <c r="E15" s="1" t="s">
        <v>294</v>
      </c>
      <c r="F15" s="1">
        <v>2024</v>
      </c>
      <c r="G15" s="1" t="str">
        <f>"9791198510327"</f>
        <v>9791198510327</v>
      </c>
      <c r="H15" s="1" t="s">
        <v>34</v>
      </c>
    </row>
    <row r="16" spans="1:8" x14ac:dyDescent="0.3">
      <c r="A16" s="1">
        <v>14</v>
      </c>
      <c r="B16" s="1" t="s">
        <v>102</v>
      </c>
      <c r="C16" s="1" t="s">
        <v>181</v>
      </c>
      <c r="D16" s="1" t="s">
        <v>182</v>
      </c>
      <c r="E16" s="1" t="s">
        <v>295</v>
      </c>
      <c r="F16" s="1">
        <v>2025</v>
      </c>
      <c r="G16" s="1" t="str">
        <f>"9791199097414"</f>
        <v>9791199097414</v>
      </c>
      <c r="H16" s="1" t="s">
        <v>35</v>
      </c>
    </row>
    <row r="17" spans="1:8" x14ac:dyDescent="0.3">
      <c r="A17" s="1">
        <v>15</v>
      </c>
      <c r="B17" s="1" t="s">
        <v>103</v>
      </c>
      <c r="C17" s="1" t="s">
        <v>183</v>
      </c>
      <c r="D17" s="1" t="s">
        <v>184</v>
      </c>
      <c r="E17" s="1" t="s">
        <v>284</v>
      </c>
      <c r="F17" s="1">
        <v>2026</v>
      </c>
      <c r="G17" s="1" t="str">
        <f>"9791140720248"</f>
        <v>9791140720248</v>
      </c>
      <c r="H17" s="1" t="s">
        <v>36</v>
      </c>
    </row>
    <row r="18" spans="1:8" x14ac:dyDescent="0.3">
      <c r="A18" s="1">
        <v>16</v>
      </c>
      <c r="B18" s="1" t="s">
        <v>104</v>
      </c>
      <c r="C18" s="1" t="s">
        <v>185</v>
      </c>
      <c r="D18" s="1" t="s">
        <v>186</v>
      </c>
      <c r="E18" s="1" t="s">
        <v>296</v>
      </c>
      <c r="F18" s="1">
        <v>2026</v>
      </c>
      <c r="G18" s="1" t="str">
        <f>"9791193378816"</f>
        <v>9791193378816</v>
      </c>
      <c r="H18" s="1" t="s">
        <v>37</v>
      </c>
    </row>
    <row r="19" spans="1:8" x14ac:dyDescent="0.3">
      <c r="A19" s="1">
        <v>17</v>
      </c>
      <c r="B19" s="1" t="s">
        <v>105</v>
      </c>
      <c r="C19" s="1" t="s">
        <v>187</v>
      </c>
      <c r="D19" s="1" t="s">
        <v>188</v>
      </c>
      <c r="E19" s="1" t="s">
        <v>297</v>
      </c>
      <c r="F19" s="1">
        <v>2026</v>
      </c>
      <c r="G19" s="1" t="str">
        <f>"9788901300108"</f>
        <v>9788901300108</v>
      </c>
      <c r="H19" s="1" t="s">
        <v>38</v>
      </c>
    </row>
    <row r="20" spans="1:8" x14ac:dyDescent="0.3">
      <c r="A20" s="1">
        <v>18</v>
      </c>
      <c r="B20" s="1" t="s">
        <v>106</v>
      </c>
      <c r="C20" s="1" t="s">
        <v>189</v>
      </c>
      <c r="D20" s="1" t="s">
        <v>190</v>
      </c>
      <c r="E20" s="1" t="s">
        <v>298</v>
      </c>
      <c r="F20" s="1">
        <v>2026</v>
      </c>
      <c r="G20" s="1" t="str">
        <f>"9791175790704"</f>
        <v>9791175790704</v>
      </c>
      <c r="H20" s="1" t="s">
        <v>39</v>
      </c>
    </row>
    <row r="21" spans="1:8" x14ac:dyDescent="0.3">
      <c r="A21" s="1">
        <v>19</v>
      </c>
      <c r="B21" s="1" t="s">
        <v>107</v>
      </c>
      <c r="C21" s="1" t="s">
        <v>191</v>
      </c>
      <c r="D21" s="1" t="s">
        <v>192</v>
      </c>
      <c r="E21" s="1" t="s">
        <v>299</v>
      </c>
      <c r="F21" s="1">
        <v>2026</v>
      </c>
      <c r="G21" s="1" t="str">
        <f>"9788970871790"</f>
        <v>9788970871790</v>
      </c>
      <c r="H21" s="1" t="s">
        <v>40</v>
      </c>
    </row>
    <row r="22" spans="1:8" x14ac:dyDescent="0.3">
      <c r="A22" s="1">
        <v>20</v>
      </c>
      <c r="B22" s="1" t="s">
        <v>108</v>
      </c>
      <c r="C22" s="1" t="s">
        <v>193</v>
      </c>
      <c r="D22" s="1" t="s">
        <v>194</v>
      </c>
      <c r="E22" s="1" t="s">
        <v>300</v>
      </c>
      <c r="F22" s="1">
        <v>2026</v>
      </c>
      <c r="G22" s="1" t="str">
        <f>"9791194880981"</f>
        <v>9791194880981</v>
      </c>
      <c r="H22" s="1" t="s">
        <v>41</v>
      </c>
    </row>
    <row r="23" spans="1:8" x14ac:dyDescent="0.3">
      <c r="A23" s="1">
        <v>21</v>
      </c>
      <c r="B23" s="1" t="s">
        <v>109</v>
      </c>
      <c r="C23" s="1" t="s">
        <v>195</v>
      </c>
      <c r="D23" s="1" t="s">
        <v>196</v>
      </c>
      <c r="E23" s="1" t="s">
        <v>301</v>
      </c>
      <c r="F23" s="1">
        <v>2025</v>
      </c>
      <c r="G23" s="1" t="str">
        <f>"9791143006103"</f>
        <v>9791143006103</v>
      </c>
      <c r="H23" s="1" t="s">
        <v>42</v>
      </c>
    </row>
    <row r="24" spans="1:8" x14ac:dyDescent="0.3">
      <c r="A24" s="1">
        <v>22</v>
      </c>
      <c r="B24" s="1" t="s">
        <v>110</v>
      </c>
      <c r="C24" s="1" t="s">
        <v>197</v>
      </c>
      <c r="D24" s="1" t="s">
        <v>198</v>
      </c>
      <c r="E24" s="1" t="s">
        <v>302</v>
      </c>
      <c r="F24" s="1">
        <v>2026</v>
      </c>
      <c r="G24" s="1" t="str">
        <f>"9791172102357"</f>
        <v>9791172102357</v>
      </c>
      <c r="H24" s="1" t="s">
        <v>43</v>
      </c>
    </row>
    <row r="25" spans="1:8" x14ac:dyDescent="0.3">
      <c r="A25" s="1">
        <v>23</v>
      </c>
      <c r="B25" s="1" t="s">
        <v>111</v>
      </c>
      <c r="C25" s="1" t="s">
        <v>199</v>
      </c>
      <c r="D25" s="1" t="s">
        <v>200</v>
      </c>
      <c r="E25" s="1" t="s">
        <v>303</v>
      </c>
      <c r="F25" s="1">
        <v>2026</v>
      </c>
      <c r="G25" s="1" t="str">
        <f>"9791199958609"</f>
        <v>9791199958609</v>
      </c>
      <c r="H25" s="1" t="s">
        <v>44</v>
      </c>
    </row>
    <row r="26" spans="1:8" x14ac:dyDescent="0.3">
      <c r="A26" s="1">
        <v>24</v>
      </c>
      <c r="B26" s="1" t="s">
        <v>112</v>
      </c>
      <c r="C26" s="1" t="s">
        <v>201</v>
      </c>
      <c r="D26" s="1" t="s">
        <v>202</v>
      </c>
      <c r="E26" s="1" t="s">
        <v>304</v>
      </c>
      <c r="F26" s="1">
        <v>2026</v>
      </c>
      <c r="G26" s="1" t="str">
        <f>"9791129718860"</f>
        <v>9791129718860</v>
      </c>
      <c r="H26" s="1" t="s">
        <v>45</v>
      </c>
    </row>
    <row r="27" spans="1:8" x14ac:dyDescent="0.3">
      <c r="A27" s="1">
        <v>25</v>
      </c>
      <c r="B27" s="1" t="s">
        <v>113</v>
      </c>
      <c r="C27" s="1" t="s">
        <v>203</v>
      </c>
      <c r="D27" s="1" t="s">
        <v>204</v>
      </c>
      <c r="E27" s="1" t="s">
        <v>305</v>
      </c>
      <c r="F27" s="1">
        <v>2026</v>
      </c>
      <c r="G27" s="1" t="str">
        <f>"9791130682389"</f>
        <v>9791130682389</v>
      </c>
      <c r="H27" s="1" t="s">
        <v>46</v>
      </c>
    </row>
    <row r="28" spans="1:8" x14ac:dyDescent="0.3">
      <c r="A28" s="1">
        <v>26</v>
      </c>
      <c r="B28" s="1" t="s">
        <v>114</v>
      </c>
      <c r="C28" s="1" t="s">
        <v>205</v>
      </c>
      <c r="D28" s="1" t="s">
        <v>206</v>
      </c>
      <c r="E28" s="1" t="s">
        <v>306</v>
      </c>
      <c r="F28" s="1">
        <v>2026</v>
      </c>
      <c r="G28" s="1" t="str">
        <f>"9791193407547"</f>
        <v>9791193407547</v>
      </c>
      <c r="H28" s="1" t="s">
        <v>47</v>
      </c>
    </row>
    <row r="29" spans="1:8" x14ac:dyDescent="0.3">
      <c r="A29" s="1">
        <v>27</v>
      </c>
      <c r="B29" s="1" t="s">
        <v>115</v>
      </c>
      <c r="C29" s="1" t="s">
        <v>207</v>
      </c>
      <c r="D29" s="1" t="s">
        <v>208</v>
      </c>
      <c r="E29" s="1" t="s">
        <v>307</v>
      </c>
      <c r="F29" s="1">
        <v>2026</v>
      </c>
      <c r="G29" s="1" t="str">
        <f>"9788964965610"</f>
        <v>9788964965610</v>
      </c>
      <c r="H29" s="1" t="s">
        <v>48</v>
      </c>
    </row>
    <row r="30" spans="1:8" x14ac:dyDescent="0.3">
      <c r="A30" s="1">
        <v>28</v>
      </c>
      <c r="B30" s="1" t="s">
        <v>116</v>
      </c>
      <c r="C30" s="1" t="s">
        <v>209</v>
      </c>
      <c r="D30" s="1" t="s">
        <v>210</v>
      </c>
      <c r="E30" s="1" t="s">
        <v>308</v>
      </c>
      <c r="F30" s="1">
        <v>2025</v>
      </c>
      <c r="G30" s="1" t="str">
        <f>"9791170873044"</f>
        <v>9791170873044</v>
      </c>
      <c r="H30" s="1" t="s">
        <v>49</v>
      </c>
    </row>
    <row r="31" spans="1:8" x14ac:dyDescent="0.3">
      <c r="A31" s="1">
        <v>29</v>
      </c>
      <c r="B31" s="1" t="s">
        <v>117</v>
      </c>
      <c r="C31" s="1" t="s">
        <v>211</v>
      </c>
      <c r="D31" s="1" t="s">
        <v>212</v>
      </c>
      <c r="E31" s="1" t="s">
        <v>309</v>
      </c>
      <c r="F31" s="1">
        <v>2023</v>
      </c>
      <c r="G31" s="1" t="str">
        <f>"9791168621213"</f>
        <v>9791168621213</v>
      </c>
      <c r="H31" s="1" t="s">
        <v>50</v>
      </c>
    </row>
    <row r="32" spans="1:8" x14ac:dyDescent="0.3">
      <c r="A32" s="1">
        <v>30</v>
      </c>
      <c r="B32" s="1" t="s">
        <v>118</v>
      </c>
      <c r="C32" s="1" t="s">
        <v>213</v>
      </c>
      <c r="D32" s="1" t="s">
        <v>214</v>
      </c>
      <c r="E32" s="1" t="s">
        <v>310</v>
      </c>
      <c r="F32" s="1">
        <v>2026</v>
      </c>
      <c r="G32" s="1" t="str">
        <f>"9788962627244"</f>
        <v>9788962627244</v>
      </c>
      <c r="H32" s="1" t="s">
        <v>51</v>
      </c>
    </row>
    <row r="33" spans="1:8" x14ac:dyDescent="0.3">
      <c r="A33" s="1">
        <v>31</v>
      </c>
      <c r="B33" s="1" t="s">
        <v>119</v>
      </c>
      <c r="C33" s="1" t="s">
        <v>215</v>
      </c>
      <c r="D33" s="1" t="s">
        <v>216</v>
      </c>
      <c r="E33" s="1" t="s">
        <v>297</v>
      </c>
      <c r="F33" s="1">
        <v>2026</v>
      </c>
      <c r="G33" s="1" t="str">
        <f>"9788901300207"</f>
        <v>9788901300207</v>
      </c>
      <c r="H33" s="1" t="s">
        <v>52</v>
      </c>
    </row>
    <row r="34" spans="1:8" x14ac:dyDescent="0.3">
      <c r="A34" s="1">
        <v>32</v>
      </c>
      <c r="B34" s="1" t="s">
        <v>120</v>
      </c>
      <c r="C34" s="1" t="s">
        <v>217</v>
      </c>
      <c r="D34" s="1" t="s">
        <v>218</v>
      </c>
      <c r="E34" s="1" t="s">
        <v>311</v>
      </c>
      <c r="F34" s="1">
        <v>2026</v>
      </c>
      <c r="G34" s="1" t="str">
        <f>"9791168624849"</f>
        <v>9791168624849</v>
      </c>
      <c r="H34" s="1" t="s">
        <v>53</v>
      </c>
    </row>
    <row r="35" spans="1:8" x14ac:dyDescent="0.3">
      <c r="A35" s="1">
        <v>33</v>
      </c>
      <c r="B35" s="1" t="s">
        <v>121</v>
      </c>
      <c r="C35" s="1" t="s">
        <v>219</v>
      </c>
      <c r="D35" s="1" t="s">
        <v>220</v>
      </c>
      <c r="E35" s="1" t="s">
        <v>312</v>
      </c>
      <c r="F35" s="1">
        <v>2026</v>
      </c>
      <c r="G35" s="1" t="str">
        <f>"9791124591123"</f>
        <v>9791124591123</v>
      </c>
      <c r="H35" s="1" t="s">
        <v>54</v>
      </c>
    </row>
    <row r="36" spans="1:8" x14ac:dyDescent="0.3">
      <c r="A36" s="1">
        <v>34</v>
      </c>
      <c r="B36" s="1" t="s">
        <v>122</v>
      </c>
      <c r="C36" s="1" t="s">
        <v>221</v>
      </c>
      <c r="D36" s="1" t="s">
        <v>222</v>
      </c>
      <c r="E36" s="1" t="s">
        <v>313</v>
      </c>
      <c r="F36" s="1">
        <v>2025</v>
      </c>
      <c r="G36" s="1" t="str">
        <f>"9788979294699"</f>
        <v>9788979294699</v>
      </c>
      <c r="H36" s="1" t="s">
        <v>55</v>
      </c>
    </row>
    <row r="37" spans="1:8" x14ac:dyDescent="0.3">
      <c r="A37" s="1">
        <v>35</v>
      </c>
      <c r="B37" s="1" t="s">
        <v>123</v>
      </c>
      <c r="C37" s="1" t="s">
        <v>223</v>
      </c>
      <c r="D37" s="1" t="s">
        <v>224</v>
      </c>
      <c r="E37" s="1" t="s">
        <v>314</v>
      </c>
      <c r="F37" s="1">
        <v>2022</v>
      </c>
      <c r="G37" s="1" t="str">
        <f>"9788927812975"</f>
        <v>9788927812975</v>
      </c>
      <c r="H37" s="1" t="s">
        <v>56</v>
      </c>
    </row>
    <row r="38" spans="1:8" x14ac:dyDescent="0.3">
      <c r="A38" s="1">
        <v>36</v>
      </c>
      <c r="B38" s="1" t="s">
        <v>124</v>
      </c>
      <c r="C38" s="1" t="s">
        <v>225</v>
      </c>
      <c r="D38" s="1" t="s">
        <v>224</v>
      </c>
      <c r="E38" s="1" t="s">
        <v>315</v>
      </c>
      <c r="F38" s="1">
        <v>2023</v>
      </c>
      <c r="G38" s="1" t="str">
        <f>"9788927879718"</f>
        <v>9788927879718</v>
      </c>
      <c r="H38" s="1" t="s">
        <v>57</v>
      </c>
    </row>
    <row r="39" spans="1:8" x14ac:dyDescent="0.3">
      <c r="A39" s="1">
        <v>37</v>
      </c>
      <c r="B39" s="1" t="s">
        <v>125</v>
      </c>
      <c r="C39" s="1" t="s">
        <v>226</v>
      </c>
      <c r="D39" s="1" t="s">
        <v>224</v>
      </c>
      <c r="E39" s="1" t="s">
        <v>314</v>
      </c>
      <c r="F39" s="1">
        <v>2025</v>
      </c>
      <c r="G39" s="1" t="str">
        <f>"9788927813361"</f>
        <v>9788927813361</v>
      </c>
      <c r="H39" s="1" t="s">
        <v>58</v>
      </c>
    </row>
    <row r="40" spans="1:8" x14ac:dyDescent="0.3">
      <c r="A40" s="1">
        <v>38</v>
      </c>
      <c r="B40" s="1" t="s">
        <v>126</v>
      </c>
      <c r="C40" s="1" t="s">
        <v>227</v>
      </c>
      <c r="D40" s="1" t="s">
        <v>228</v>
      </c>
      <c r="E40" s="1" t="s">
        <v>14</v>
      </c>
      <c r="F40" s="1">
        <v>2026</v>
      </c>
      <c r="G40" s="1" t="str">
        <f>"9791130682228"</f>
        <v>9791130682228</v>
      </c>
      <c r="H40" s="1" t="s">
        <v>59</v>
      </c>
    </row>
    <row r="41" spans="1:8" x14ac:dyDescent="0.3">
      <c r="A41" s="1">
        <v>39</v>
      </c>
      <c r="B41" s="1" t="s">
        <v>127</v>
      </c>
      <c r="C41" s="1" t="s">
        <v>229</v>
      </c>
      <c r="D41" s="1" t="s">
        <v>230</v>
      </c>
      <c r="E41" s="1" t="s">
        <v>5</v>
      </c>
      <c r="F41" s="1">
        <v>2026</v>
      </c>
      <c r="G41" s="1" t="str">
        <f>"9791175910942"</f>
        <v>9791175910942</v>
      </c>
      <c r="H41" s="1" t="s">
        <v>60</v>
      </c>
    </row>
    <row r="42" spans="1:8" x14ac:dyDescent="0.3">
      <c r="A42" s="1">
        <v>40</v>
      </c>
      <c r="B42" s="1" t="s">
        <v>128</v>
      </c>
      <c r="C42" s="1" t="s">
        <v>231</v>
      </c>
      <c r="D42" s="1" t="s">
        <v>232</v>
      </c>
      <c r="E42" s="1" t="s">
        <v>316</v>
      </c>
      <c r="F42" s="1">
        <v>2026</v>
      </c>
      <c r="G42" s="1" t="str">
        <f>"9791169087223"</f>
        <v>9791169087223</v>
      </c>
      <c r="H42" s="1" t="s">
        <v>61</v>
      </c>
    </row>
    <row r="43" spans="1:8" x14ac:dyDescent="0.3">
      <c r="A43" s="1">
        <v>41</v>
      </c>
      <c r="B43" s="1" t="s">
        <v>129</v>
      </c>
      <c r="C43" s="1" t="s">
        <v>233</v>
      </c>
      <c r="D43" s="1" t="s">
        <v>234</v>
      </c>
      <c r="E43" s="1" t="s">
        <v>317</v>
      </c>
      <c r="F43" s="1">
        <v>2023</v>
      </c>
      <c r="G43" s="1" t="str">
        <f>"9791169734998"</f>
        <v>9791169734998</v>
      </c>
      <c r="H43" s="1" t="s">
        <v>62</v>
      </c>
    </row>
    <row r="44" spans="1:8" x14ac:dyDescent="0.3">
      <c r="A44" s="1">
        <v>42</v>
      </c>
      <c r="B44" s="1" t="s">
        <v>130</v>
      </c>
      <c r="C44" s="1" t="s">
        <v>235</v>
      </c>
      <c r="D44" s="1" t="s">
        <v>236</v>
      </c>
      <c r="E44" s="1" t="s">
        <v>13</v>
      </c>
      <c r="F44" s="1">
        <v>2026</v>
      </c>
      <c r="G44" s="1" t="str">
        <f>"9788936457471"</f>
        <v>9788936457471</v>
      </c>
      <c r="H44" s="1" t="s">
        <v>63</v>
      </c>
    </row>
    <row r="45" spans="1:8" x14ac:dyDescent="0.3">
      <c r="A45" s="1">
        <v>43</v>
      </c>
      <c r="B45" s="1" t="s">
        <v>131</v>
      </c>
      <c r="C45" s="1" t="s">
        <v>237</v>
      </c>
      <c r="D45" s="1" t="s">
        <v>238</v>
      </c>
      <c r="E45" s="1" t="s">
        <v>318</v>
      </c>
      <c r="F45" s="1">
        <v>2026</v>
      </c>
      <c r="G45" s="1" t="str">
        <f>"9791124038499"</f>
        <v>9791124038499</v>
      </c>
      <c r="H45" s="1" t="s">
        <v>64</v>
      </c>
    </row>
    <row r="46" spans="1:8" x14ac:dyDescent="0.3">
      <c r="A46" s="1">
        <v>44</v>
      </c>
      <c r="B46" s="1" t="s">
        <v>132</v>
      </c>
      <c r="C46" s="1" t="s">
        <v>239</v>
      </c>
      <c r="D46" s="1" t="s">
        <v>240</v>
      </c>
      <c r="E46" s="1" t="s">
        <v>319</v>
      </c>
      <c r="F46" s="1">
        <v>2026</v>
      </c>
      <c r="G46" s="1" t="str">
        <f>"9791198792136"</f>
        <v>9791198792136</v>
      </c>
      <c r="H46" s="1" t="s">
        <v>65</v>
      </c>
    </row>
    <row r="47" spans="1:8" x14ac:dyDescent="0.3">
      <c r="A47" s="1">
        <v>45</v>
      </c>
      <c r="B47" s="1" t="s">
        <v>133</v>
      </c>
      <c r="C47" s="1" t="s">
        <v>241</v>
      </c>
      <c r="D47" s="1" t="s">
        <v>242</v>
      </c>
      <c r="E47" s="1" t="s">
        <v>16</v>
      </c>
      <c r="F47" s="1">
        <v>2026</v>
      </c>
      <c r="G47" s="1" t="str">
        <f>"9791167903792"</f>
        <v>9791167903792</v>
      </c>
      <c r="H47" s="1" t="s">
        <v>66</v>
      </c>
    </row>
    <row r="48" spans="1:8" x14ac:dyDescent="0.3">
      <c r="A48" s="1">
        <v>46</v>
      </c>
      <c r="B48" s="1" t="s">
        <v>134</v>
      </c>
      <c r="C48" s="1" t="s">
        <v>243</v>
      </c>
      <c r="D48" s="1" t="s">
        <v>244</v>
      </c>
      <c r="E48" s="1" t="s">
        <v>320</v>
      </c>
      <c r="F48" s="1">
        <v>2026</v>
      </c>
      <c r="G48" s="1" t="str">
        <f>"9791175990180"</f>
        <v>9791175990180</v>
      </c>
      <c r="H48" s="1" t="s">
        <v>67</v>
      </c>
    </row>
    <row r="49" spans="1:8" x14ac:dyDescent="0.3">
      <c r="A49" s="1">
        <v>47</v>
      </c>
      <c r="B49" s="1" t="s">
        <v>135</v>
      </c>
      <c r="C49" s="1" t="s">
        <v>245</v>
      </c>
      <c r="D49" s="1" t="s">
        <v>246</v>
      </c>
      <c r="E49" s="1" t="s">
        <v>13</v>
      </c>
      <c r="F49" s="1">
        <v>2026</v>
      </c>
      <c r="G49" s="1" t="str">
        <f>"9788936439996"</f>
        <v>9788936439996</v>
      </c>
      <c r="H49" s="1" t="s">
        <v>68</v>
      </c>
    </row>
    <row r="50" spans="1:8" x14ac:dyDescent="0.3">
      <c r="A50" s="1">
        <v>48</v>
      </c>
      <c r="B50" s="1" t="s">
        <v>136</v>
      </c>
      <c r="C50" s="1" t="s">
        <v>247</v>
      </c>
      <c r="D50" s="1" t="s">
        <v>248</v>
      </c>
      <c r="E50" s="1" t="s">
        <v>5</v>
      </c>
      <c r="F50" s="1">
        <v>2026</v>
      </c>
      <c r="G50" s="1" t="str">
        <f>"9791175911147"</f>
        <v>9791175911147</v>
      </c>
      <c r="H50" s="1" t="s">
        <v>69</v>
      </c>
    </row>
    <row r="51" spans="1:8" x14ac:dyDescent="0.3">
      <c r="A51" s="1">
        <v>49</v>
      </c>
      <c r="B51" s="1" t="s">
        <v>137</v>
      </c>
      <c r="C51" s="1" t="s">
        <v>249</v>
      </c>
      <c r="D51" s="1" t="s">
        <v>250</v>
      </c>
      <c r="E51" s="1" t="s">
        <v>321</v>
      </c>
      <c r="F51" s="1">
        <v>2026</v>
      </c>
      <c r="G51" s="1" t="str">
        <f>"9791167141644"</f>
        <v>9791167141644</v>
      </c>
      <c r="H51" s="1" t="s">
        <v>70</v>
      </c>
    </row>
    <row r="52" spans="1:8" x14ac:dyDescent="0.3">
      <c r="A52" s="1">
        <v>50</v>
      </c>
      <c r="B52" s="1" t="s">
        <v>138</v>
      </c>
      <c r="C52" s="1" t="s">
        <v>251</v>
      </c>
      <c r="D52" s="1" t="s">
        <v>250</v>
      </c>
      <c r="E52" s="1" t="s">
        <v>321</v>
      </c>
      <c r="F52" s="1">
        <v>2026</v>
      </c>
      <c r="G52" s="1" t="str">
        <f>"9791167141651"</f>
        <v>9791167141651</v>
      </c>
      <c r="H52" s="1" t="s">
        <v>71</v>
      </c>
    </row>
    <row r="53" spans="1:8" x14ac:dyDescent="0.3">
      <c r="A53" s="1">
        <v>51</v>
      </c>
      <c r="B53" s="1" t="s">
        <v>139</v>
      </c>
      <c r="C53" s="1" t="s">
        <v>252</v>
      </c>
      <c r="D53" s="1" t="s">
        <v>253</v>
      </c>
      <c r="E53" s="1" t="s">
        <v>322</v>
      </c>
      <c r="F53" s="1">
        <v>2026</v>
      </c>
      <c r="G53" s="1" t="str">
        <f>"9791124137635"</f>
        <v>9791124137635</v>
      </c>
      <c r="H53" s="1" t="s">
        <v>72</v>
      </c>
    </row>
    <row r="54" spans="1:8" x14ac:dyDescent="0.3">
      <c r="A54" s="1">
        <v>52</v>
      </c>
      <c r="B54" s="1" t="s">
        <v>140</v>
      </c>
      <c r="C54" s="1" t="s">
        <v>254</v>
      </c>
      <c r="D54" s="1" t="s">
        <v>255</v>
      </c>
      <c r="E54" s="1" t="s">
        <v>18</v>
      </c>
      <c r="F54" s="1">
        <v>2026</v>
      </c>
      <c r="G54" s="1" t="str">
        <f>"9791141618575"</f>
        <v>9791141618575</v>
      </c>
      <c r="H54" s="1" t="s">
        <v>73</v>
      </c>
    </row>
    <row r="55" spans="1:8" x14ac:dyDescent="0.3">
      <c r="A55" s="1">
        <v>53</v>
      </c>
      <c r="B55" s="1" t="s">
        <v>141</v>
      </c>
      <c r="C55" s="1" t="s">
        <v>256</v>
      </c>
      <c r="D55" s="1" t="s">
        <v>255</v>
      </c>
      <c r="E55" s="1" t="s">
        <v>18</v>
      </c>
      <c r="F55" s="1">
        <v>2026</v>
      </c>
      <c r="G55" s="1" t="str">
        <f>"9791141618568"</f>
        <v>9791141618568</v>
      </c>
      <c r="H55" s="1" t="s">
        <v>74</v>
      </c>
    </row>
    <row r="56" spans="1:8" x14ac:dyDescent="0.3">
      <c r="A56" s="1">
        <v>54</v>
      </c>
      <c r="B56" s="1" t="s">
        <v>142</v>
      </c>
      <c r="C56" s="1" t="s">
        <v>257</v>
      </c>
      <c r="D56" s="1" t="s">
        <v>258</v>
      </c>
      <c r="E56" s="1" t="s">
        <v>323</v>
      </c>
      <c r="F56" s="1">
        <v>2026</v>
      </c>
      <c r="G56" s="1" t="str">
        <f>"9788993779080"</f>
        <v>9788993779080</v>
      </c>
      <c r="H56" s="1" t="s">
        <v>75</v>
      </c>
    </row>
    <row r="57" spans="1:8" x14ac:dyDescent="0.3">
      <c r="A57" s="1">
        <v>55</v>
      </c>
      <c r="B57" s="1" t="s">
        <v>143</v>
      </c>
      <c r="C57" s="1" t="s">
        <v>259</v>
      </c>
      <c r="D57" s="1" t="s">
        <v>260</v>
      </c>
      <c r="E57" s="1" t="s">
        <v>324</v>
      </c>
      <c r="F57" s="1">
        <v>2026</v>
      </c>
      <c r="G57" s="1" t="str">
        <f>"9791157065837"</f>
        <v>9791157065837</v>
      </c>
      <c r="H57" s="1" t="s">
        <v>76</v>
      </c>
    </row>
    <row r="58" spans="1:8" x14ac:dyDescent="0.3">
      <c r="A58" s="1">
        <v>56</v>
      </c>
      <c r="B58" s="1" t="s">
        <v>144</v>
      </c>
      <c r="C58" s="1" t="s">
        <v>261</v>
      </c>
      <c r="D58" s="1" t="s">
        <v>163</v>
      </c>
      <c r="E58" s="1" t="s">
        <v>325</v>
      </c>
      <c r="F58" s="1">
        <v>2026</v>
      </c>
      <c r="G58" s="1" t="str">
        <f>"9791169852166"</f>
        <v>9791169852166</v>
      </c>
      <c r="H58" s="1" t="s">
        <v>77</v>
      </c>
    </row>
    <row r="59" spans="1:8" x14ac:dyDescent="0.3">
      <c r="A59" s="1">
        <v>57</v>
      </c>
      <c r="B59" s="1" t="s">
        <v>145</v>
      </c>
      <c r="C59" s="1" t="s">
        <v>262</v>
      </c>
      <c r="D59" s="1" t="s">
        <v>263</v>
      </c>
      <c r="E59" s="1" t="s">
        <v>326</v>
      </c>
      <c r="F59" s="1">
        <v>2026</v>
      </c>
      <c r="G59" s="1" t="str">
        <f>"9791188343966"</f>
        <v>9791188343966</v>
      </c>
      <c r="H59" s="1" t="s">
        <v>78</v>
      </c>
    </row>
    <row r="60" spans="1:8" x14ac:dyDescent="0.3">
      <c r="A60" s="1">
        <v>58</v>
      </c>
      <c r="B60" s="1" t="s">
        <v>146</v>
      </c>
      <c r="C60" s="1" t="s">
        <v>264</v>
      </c>
      <c r="D60" s="1" t="s">
        <v>265</v>
      </c>
      <c r="E60" s="1" t="s">
        <v>325</v>
      </c>
      <c r="F60" s="1">
        <v>2026</v>
      </c>
      <c r="G60" s="1" t="str">
        <f>"9791169852180"</f>
        <v>9791169852180</v>
      </c>
      <c r="H60" s="1" t="s">
        <v>79</v>
      </c>
    </row>
    <row r="61" spans="1:8" x14ac:dyDescent="0.3">
      <c r="A61" s="1">
        <v>59</v>
      </c>
      <c r="B61" s="1" t="s">
        <v>147</v>
      </c>
      <c r="C61" s="1" t="s">
        <v>266</v>
      </c>
      <c r="D61" s="1" t="s">
        <v>267</v>
      </c>
      <c r="E61" s="1" t="s">
        <v>327</v>
      </c>
      <c r="F61" s="1">
        <v>2026</v>
      </c>
      <c r="G61" s="1" t="str">
        <f>"9791142341380"</f>
        <v>9791142341380</v>
      </c>
      <c r="H61" s="1" t="s">
        <v>80</v>
      </c>
    </row>
    <row r="62" spans="1:8" x14ac:dyDescent="0.3">
      <c r="A62" s="1">
        <v>60</v>
      </c>
      <c r="B62" s="1" t="s">
        <v>148</v>
      </c>
      <c r="C62" s="1" t="s">
        <v>268</v>
      </c>
      <c r="D62" s="1" t="s">
        <v>269</v>
      </c>
      <c r="E62" s="1" t="s">
        <v>328</v>
      </c>
      <c r="F62" s="1">
        <v>2026</v>
      </c>
      <c r="G62" s="1" t="str">
        <f>"9791175772892"</f>
        <v>9791175772892</v>
      </c>
      <c r="H62" s="1" t="s">
        <v>81</v>
      </c>
    </row>
    <row r="63" spans="1:8" x14ac:dyDescent="0.3">
      <c r="A63" s="1">
        <v>61</v>
      </c>
      <c r="B63" s="1" t="s">
        <v>149</v>
      </c>
      <c r="C63" s="1" t="s">
        <v>270</v>
      </c>
      <c r="D63" s="1" t="s">
        <v>271</v>
      </c>
      <c r="E63" s="1" t="s">
        <v>18</v>
      </c>
      <c r="F63" s="1">
        <v>2026</v>
      </c>
      <c r="G63" s="1" t="str">
        <f>"9791141617912"</f>
        <v>9791141617912</v>
      </c>
      <c r="H63" s="1" t="s">
        <v>82</v>
      </c>
    </row>
    <row r="64" spans="1:8" x14ac:dyDescent="0.3">
      <c r="A64" s="1">
        <v>62</v>
      </c>
      <c r="B64" s="1" t="s">
        <v>150</v>
      </c>
      <c r="C64" s="1" t="s">
        <v>272</v>
      </c>
      <c r="D64" s="1" t="s">
        <v>273</v>
      </c>
      <c r="E64" s="1" t="s">
        <v>17</v>
      </c>
      <c r="F64" s="1">
        <v>2026</v>
      </c>
      <c r="G64" s="1" t="str">
        <f>"9791155819562"</f>
        <v>9791155819562</v>
      </c>
      <c r="H64" s="1" t="s">
        <v>83</v>
      </c>
    </row>
    <row r="65" spans="1:8" x14ac:dyDescent="0.3">
      <c r="A65" s="1">
        <v>63</v>
      </c>
      <c r="B65" s="1" t="s">
        <v>151</v>
      </c>
      <c r="C65" s="1" t="s">
        <v>274</v>
      </c>
      <c r="D65" s="1" t="s">
        <v>275</v>
      </c>
      <c r="E65" s="1" t="s">
        <v>329</v>
      </c>
      <c r="F65" s="1">
        <v>2026</v>
      </c>
      <c r="G65" s="1" t="str">
        <f>"9791193866559"</f>
        <v>9791193866559</v>
      </c>
      <c r="H65" s="1" t="s">
        <v>84</v>
      </c>
    </row>
    <row r="66" spans="1:8" x14ac:dyDescent="0.3">
      <c r="A66" s="1">
        <v>64</v>
      </c>
      <c r="B66" s="1" t="s">
        <v>152</v>
      </c>
      <c r="C66" s="1" t="s">
        <v>276</v>
      </c>
      <c r="D66" s="1" t="s">
        <v>277</v>
      </c>
      <c r="E66" s="1" t="s">
        <v>330</v>
      </c>
      <c r="F66" s="1">
        <v>2026</v>
      </c>
      <c r="G66" s="1" t="str">
        <f>"9788932476469"</f>
        <v>9788932476469</v>
      </c>
      <c r="H66" s="1" t="s">
        <v>85</v>
      </c>
    </row>
    <row r="67" spans="1:8" x14ac:dyDescent="0.3">
      <c r="A67" s="1">
        <v>65</v>
      </c>
      <c r="B67" s="1" t="s">
        <v>153</v>
      </c>
      <c r="C67" s="1" t="s">
        <v>278</v>
      </c>
      <c r="D67" s="1" t="s">
        <v>279</v>
      </c>
      <c r="E67" s="1" t="s">
        <v>331</v>
      </c>
      <c r="F67" s="1">
        <v>2026</v>
      </c>
      <c r="G67" s="1" t="str">
        <f>"9791130682402"</f>
        <v>9791130682402</v>
      </c>
      <c r="H67" s="1" t="s">
        <v>86</v>
      </c>
    </row>
    <row r="68" spans="1:8" x14ac:dyDescent="0.3">
      <c r="A68" s="1">
        <v>66</v>
      </c>
      <c r="B68" s="1" t="s">
        <v>154</v>
      </c>
      <c r="C68" s="1" t="s">
        <v>280</v>
      </c>
      <c r="D68" s="1" t="s">
        <v>281</v>
      </c>
      <c r="E68" s="1" t="s">
        <v>332</v>
      </c>
      <c r="F68" s="1">
        <v>2026</v>
      </c>
      <c r="G68" s="1" t="str">
        <f>"9791199356672"</f>
        <v>9791199356672</v>
      </c>
      <c r="H68" s="1" t="s">
        <v>87</v>
      </c>
    </row>
    <row r="69" spans="1:8" x14ac:dyDescent="0.3">
      <c r="A69" s="1">
        <v>67</v>
      </c>
      <c r="B69" s="1" t="s">
        <v>155</v>
      </c>
      <c r="C69" s="1" t="s">
        <v>282</v>
      </c>
      <c r="D69" s="1" t="s">
        <v>283</v>
      </c>
      <c r="E69" s="1" t="s">
        <v>333</v>
      </c>
      <c r="F69" s="1">
        <v>2026</v>
      </c>
      <c r="G69" s="1" t="str">
        <f>"9791191443509"</f>
        <v>9791191443509</v>
      </c>
      <c r="H69" s="1" t="s">
        <v>88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workbookViewId="0">
      <selection activeCell="A2" sqref="A2:H25"/>
    </sheetView>
  </sheetViews>
  <sheetFormatPr defaultRowHeight="16.5" x14ac:dyDescent="0.3"/>
  <cols>
    <col min="1" max="1" width="7.25" customWidth="1"/>
    <col min="2" max="2" width="16.375" customWidth="1"/>
    <col min="3" max="3" width="57.25" customWidth="1"/>
    <col min="4" max="4" width="32.125" customWidth="1"/>
    <col min="5" max="5" width="25.625" customWidth="1"/>
    <col min="7" max="7" width="16.25" customWidth="1"/>
    <col min="8" max="8" width="22.875" customWidth="1"/>
  </cols>
  <sheetData>
    <row r="1" spans="1:8" ht="39.75" customHeight="1" x14ac:dyDescent="0.3">
      <c r="A1" s="4" t="s">
        <v>21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6</v>
      </c>
      <c r="B2" s="2" t="s">
        <v>9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7</v>
      </c>
    </row>
    <row r="3" spans="1:8" x14ac:dyDescent="0.3">
      <c r="A3" s="3">
        <v>1</v>
      </c>
      <c r="B3" s="1" t="s">
        <v>334</v>
      </c>
      <c r="C3" s="1" t="s">
        <v>357</v>
      </c>
      <c r="D3" s="1" t="s">
        <v>358</v>
      </c>
      <c r="E3" s="1" t="s">
        <v>400</v>
      </c>
      <c r="F3" s="1">
        <v>2026</v>
      </c>
      <c r="G3" s="1" t="str">
        <f>"9791176612883"</f>
        <v>9791176612883</v>
      </c>
      <c r="H3" s="1" t="s">
        <v>415</v>
      </c>
    </row>
    <row r="4" spans="1:8" x14ac:dyDescent="0.3">
      <c r="A4" s="3">
        <v>2</v>
      </c>
      <c r="B4" s="1" t="s">
        <v>335</v>
      </c>
      <c r="C4" s="1" t="s">
        <v>359</v>
      </c>
      <c r="D4" s="1" t="s">
        <v>360</v>
      </c>
      <c r="E4" s="1" t="s">
        <v>401</v>
      </c>
      <c r="F4" s="1">
        <v>2026</v>
      </c>
      <c r="G4" s="1" t="str">
        <f>"9791124355183"</f>
        <v>9791124355183</v>
      </c>
      <c r="H4" s="1" t="s">
        <v>416</v>
      </c>
    </row>
    <row r="5" spans="1:8" x14ac:dyDescent="0.3">
      <c r="A5" s="3">
        <v>3</v>
      </c>
      <c r="B5" s="1" t="s">
        <v>336</v>
      </c>
      <c r="C5" s="1" t="s">
        <v>361</v>
      </c>
      <c r="D5" s="1" t="s">
        <v>362</v>
      </c>
      <c r="E5" s="1" t="s">
        <v>402</v>
      </c>
      <c r="F5" s="1">
        <v>2026</v>
      </c>
      <c r="G5" s="1" t="str">
        <f>"9788963196954"</f>
        <v>9788963196954</v>
      </c>
      <c r="H5" s="1" t="s">
        <v>417</v>
      </c>
    </row>
    <row r="6" spans="1:8" x14ac:dyDescent="0.3">
      <c r="A6" s="3">
        <v>4</v>
      </c>
      <c r="B6" s="1" t="s">
        <v>337</v>
      </c>
      <c r="C6" s="1" t="s">
        <v>363</v>
      </c>
      <c r="D6" s="1" t="s">
        <v>364</v>
      </c>
      <c r="E6" s="1" t="s">
        <v>403</v>
      </c>
      <c r="F6" s="1">
        <v>2026</v>
      </c>
      <c r="G6" s="1" t="str">
        <f>"9791142361302"</f>
        <v>9791142361302</v>
      </c>
      <c r="H6" s="1" t="s">
        <v>418</v>
      </c>
    </row>
    <row r="7" spans="1:8" x14ac:dyDescent="0.3">
      <c r="A7" s="3">
        <v>5</v>
      </c>
      <c r="B7" s="1" t="s">
        <v>338</v>
      </c>
      <c r="C7" s="1" t="s">
        <v>365</v>
      </c>
      <c r="D7" s="1" t="s">
        <v>364</v>
      </c>
      <c r="E7" s="1" t="s">
        <v>403</v>
      </c>
      <c r="F7" s="1">
        <v>2025</v>
      </c>
      <c r="G7" s="1" t="str">
        <f>"9791142338625"</f>
        <v>9791142338625</v>
      </c>
      <c r="H7" s="1" t="s">
        <v>419</v>
      </c>
    </row>
    <row r="8" spans="1:8" x14ac:dyDescent="0.3">
      <c r="A8" s="3">
        <v>6</v>
      </c>
      <c r="B8" s="1" t="s">
        <v>339</v>
      </c>
      <c r="C8" s="1" t="s">
        <v>366</v>
      </c>
      <c r="D8" s="1" t="s">
        <v>367</v>
      </c>
      <c r="E8" s="1" t="s">
        <v>12</v>
      </c>
      <c r="F8" s="1">
        <v>2026</v>
      </c>
      <c r="G8" s="1" t="str">
        <f>"9791175487079"</f>
        <v>9791175487079</v>
      </c>
      <c r="H8" s="1" t="s">
        <v>420</v>
      </c>
    </row>
    <row r="9" spans="1:8" x14ac:dyDescent="0.3">
      <c r="A9" s="3">
        <v>7</v>
      </c>
      <c r="B9" s="1" t="s">
        <v>340</v>
      </c>
      <c r="C9" s="1" t="s">
        <v>368</v>
      </c>
      <c r="D9" s="1" t="s">
        <v>369</v>
      </c>
      <c r="E9" s="1" t="s">
        <v>404</v>
      </c>
      <c r="F9" s="1">
        <v>2026</v>
      </c>
      <c r="G9" s="1" t="str">
        <f>"9791168091597"</f>
        <v>9791168091597</v>
      </c>
      <c r="H9" s="1" t="s">
        <v>421</v>
      </c>
    </row>
    <row r="10" spans="1:8" x14ac:dyDescent="0.3">
      <c r="A10" s="3">
        <v>8</v>
      </c>
      <c r="B10" s="1" t="s">
        <v>341</v>
      </c>
      <c r="C10" s="1" t="s">
        <v>370</v>
      </c>
      <c r="D10" s="1" t="s">
        <v>371</v>
      </c>
      <c r="E10" s="1" t="s">
        <v>404</v>
      </c>
      <c r="F10" s="1">
        <v>2026</v>
      </c>
      <c r="G10" s="1" t="str">
        <f>"9791168092617"</f>
        <v>9791168092617</v>
      </c>
      <c r="H10" s="1" t="s">
        <v>422</v>
      </c>
    </row>
    <row r="11" spans="1:8" x14ac:dyDescent="0.3">
      <c r="A11" s="3">
        <v>9</v>
      </c>
      <c r="B11" s="1" t="s">
        <v>342</v>
      </c>
      <c r="C11" s="1" t="s">
        <v>372</v>
      </c>
      <c r="D11" s="1" t="s">
        <v>373</v>
      </c>
      <c r="E11" s="1" t="s">
        <v>405</v>
      </c>
      <c r="F11" s="1">
        <v>2026</v>
      </c>
      <c r="G11" s="1" t="str">
        <f>"9791194724148"</f>
        <v>9791194724148</v>
      </c>
      <c r="H11" s="1" t="s">
        <v>423</v>
      </c>
    </row>
    <row r="12" spans="1:8" x14ac:dyDescent="0.3">
      <c r="A12" s="3">
        <v>10</v>
      </c>
      <c r="B12" s="1" t="s">
        <v>343</v>
      </c>
      <c r="C12" s="1" t="s">
        <v>374</v>
      </c>
      <c r="D12" s="1" t="s">
        <v>375</v>
      </c>
      <c r="E12" s="1" t="s">
        <v>406</v>
      </c>
      <c r="F12" s="1">
        <v>2026</v>
      </c>
      <c r="G12" s="1" t="str">
        <f>"9791167743213"</f>
        <v>9791167743213</v>
      </c>
      <c r="H12" s="1" t="s">
        <v>424</v>
      </c>
    </row>
    <row r="13" spans="1:8" x14ac:dyDescent="0.3">
      <c r="A13" s="3">
        <v>11</v>
      </c>
      <c r="B13" s="1" t="s">
        <v>344</v>
      </c>
      <c r="C13" s="1" t="s">
        <v>376</v>
      </c>
      <c r="D13" s="1" t="s">
        <v>377</v>
      </c>
      <c r="E13" s="1" t="s">
        <v>407</v>
      </c>
      <c r="F13" s="1">
        <v>2026</v>
      </c>
      <c r="G13" s="1" t="str">
        <f>"9791124223055"</f>
        <v>9791124223055</v>
      </c>
      <c r="H13" s="1" t="s">
        <v>425</v>
      </c>
    </row>
    <row r="14" spans="1:8" x14ac:dyDescent="0.3">
      <c r="A14" s="3">
        <v>12</v>
      </c>
      <c r="B14" s="1" t="s">
        <v>345</v>
      </c>
      <c r="C14" s="1" t="s">
        <v>378</v>
      </c>
      <c r="D14" s="1" t="s">
        <v>379</v>
      </c>
      <c r="E14" s="1" t="s">
        <v>400</v>
      </c>
      <c r="F14" s="1">
        <v>2026</v>
      </c>
      <c r="G14" s="1" t="str">
        <f>"9791176612524"</f>
        <v>9791176612524</v>
      </c>
      <c r="H14" s="1" t="s">
        <v>426</v>
      </c>
    </row>
    <row r="15" spans="1:8" x14ac:dyDescent="0.3">
      <c r="A15" s="3">
        <v>13</v>
      </c>
      <c r="B15" s="1" t="s">
        <v>346</v>
      </c>
      <c r="C15" s="1" t="s">
        <v>380</v>
      </c>
      <c r="D15" s="1" t="s">
        <v>381</v>
      </c>
      <c r="E15" s="1" t="s">
        <v>19</v>
      </c>
      <c r="F15" s="1">
        <v>2026</v>
      </c>
      <c r="G15" s="1" t="str">
        <f>"9788965468073"</f>
        <v>9788965468073</v>
      </c>
      <c r="H15" s="1" t="s">
        <v>427</v>
      </c>
    </row>
    <row r="16" spans="1:8" x14ac:dyDescent="0.3">
      <c r="A16" s="3">
        <v>14</v>
      </c>
      <c r="B16" s="1" t="s">
        <v>347</v>
      </c>
      <c r="C16" s="1" t="s">
        <v>382</v>
      </c>
      <c r="D16" s="1" t="s">
        <v>383</v>
      </c>
      <c r="E16" s="1" t="s">
        <v>408</v>
      </c>
      <c r="F16" s="1">
        <v>2026</v>
      </c>
      <c r="G16" s="1" t="str">
        <f>"9791199798007"</f>
        <v>9791199798007</v>
      </c>
      <c r="H16" s="1" t="s">
        <v>428</v>
      </c>
    </row>
    <row r="17" spans="1:8" x14ac:dyDescent="0.3">
      <c r="A17" s="3">
        <v>15</v>
      </c>
      <c r="B17" s="1" t="s">
        <v>348</v>
      </c>
      <c r="C17" s="1" t="s">
        <v>384</v>
      </c>
      <c r="D17" s="1" t="s">
        <v>385</v>
      </c>
      <c r="E17" s="1" t="s">
        <v>409</v>
      </c>
      <c r="F17" s="1">
        <v>2025</v>
      </c>
      <c r="G17" s="1" t="str">
        <f>"9791193152416"</f>
        <v>9791193152416</v>
      </c>
      <c r="H17" s="1" t="s">
        <v>429</v>
      </c>
    </row>
    <row r="18" spans="1:8" x14ac:dyDescent="0.3">
      <c r="A18" s="3">
        <v>16</v>
      </c>
      <c r="B18" s="1" t="s">
        <v>349</v>
      </c>
      <c r="C18" s="1" t="s">
        <v>386</v>
      </c>
      <c r="D18" s="1" t="s">
        <v>387</v>
      </c>
      <c r="E18" s="1" t="s">
        <v>410</v>
      </c>
      <c r="F18" s="1">
        <v>2026</v>
      </c>
      <c r="G18" s="1" t="str">
        <f>"9791124035443"</f>
        <v>9791124035443</v>
      </c>
      <c r="H18" s="1" t="s">
        <v>430</v>
      </c>
    </row>
    <row r="19" spans="1:8" x14ac:dyDescent="0.3">
      <c r="A19" s="3">
        <v>17</v>
      </c>
      <c r="B19" s="1" t="s">
        <v>350</v>
      </c>
      <c r="C19" s="1" t="s">
        <v>388</v>
      </c>
      <c r="D19" s="1" t="s">
        <v>389</v>
      </c>
      <c r="E19" s="1" t="s">
        <v>411</v>
      </c>
      <c r="F19" s="1">
        <v>2026</v>
      </c>
      <c r="G19" s="1" t="str">
        <f>"9791160518214"</f>
        <v>9791160518214</v>
      </c>
      <c r="H19" s="1" t="s">
        <v>431</v>
      </c>
    </row>
    <row r="20" spans="1:8" x14ac:dyDescent="0.3">
      <c r="A20" s="3">
        <v>18</v>
      </c>
      <c r="B20" s="1" t="s">
        <v>351</v>
      </c>
      <c r="C20" s="1" t="s">
        <v>390</v>
      </c>
      <c r="D20" s="1" t="s">
        <v>391</v>
      </c>
      <c r="E20" s="1" t="s">
        <v>412</v>
      </c>
      <c r="F20" s="1">
        <v>2026</v>
      </c>
      <c r="G20" s="1" t="str">
        <f>"9791194494423"</f>
        <v>9791194494423</v>
      </c>
      <c r="H20" s="1" t="s">
        <v>432</v>
      </c>
    </row>
    <row r="21" spans="1:8" x14ac:dyDescent="0.3">
      <c r="A21" s="3">
        <v>19</v>
      </c>
      <c r="B21" s="1" t="s">
        <v>352</v>
      </c>
      <c r="C21" s="1" t="s">
        <v>392</v>
      </c>
      <c r="D21" s="1" t="s">
        <v>391</v>
      </c>
      <c r="E21" s="1" t="s">
        <v>412</v>
      </c>
      <c r="F21" s="1">
        <v>2026</v>
      </c>
      <c r="G21" s="1" t="str">
        <f>"9791194494386"</f>
        <v>9791194494386</v>
      </c>
      <c r="H21" s="1" t="s">
        <v>432</v>
      </c>
    </row>
    <row r="22" spans="1:8" x14ac:dyDescent="0.3">
      <c r="A22" s="3">
        <v>20</v>
      </c>
      <c r="B22" s="1" t="s">
        <v>353</v>
      </c>
      <c r="C22" s="1" t="s">
        <v>392</v>
      </c>
      <c r="D22" s="1" t="s">
        <v>393</v>
      </c>
      <c r="E22" s="1" t="s">
        <v>15</v>
      </c>
      <c r="F22" s="1">
        <v>2026</v>
      </c>
      <c r="G22" s="1" t="str">
        <f>"9788949142005"</f>
        <v>9788949142005</v>
      </c>
      <c r="H22" s="1" t="s">
        <v>432</v>
      </c>
    </row>
    <row r="23" spans="1:8" x14ac:dyDescent="0.3">
      <c r="A23" s="3">
        <v>21</v>
      </c>
      <c r="B23" s="1" t="s">
        <v>354</v>
      </c>
      <c r="C23" s="1" t="s">
        <v>394</v>
      </c>
      <c r="D23" s="1" t="s">
        <v>395</v>
      </c>
      <c r="E23" s="1" t="s">
        <v>10</v>
      </c>
      <c r="F23" s="1">
        <v>2026</v>
      </c>
      <c r="G23" s="1" t="str">
        <f>"9791176611039"</f>
        <v>9791176611039</v>
      </c>
      <c r="H23" s="1" t="s">
        <v>433</v>
      </c>
    </row>
    <row r="24" spans="1:8" x14ac:dyDescent="0.3">
      <c r="A24" s="3">
        <v>22</v>
      </c>
      <c r="B24" s="1" t="s">
        <v>355</v>
      </c>
      <c r="C24" s="1" t="s">
        <v>396</v>
      </c>
      <c r="D24" s="1" t="s">
        <v>397</v>
      </c>
      <c r="E24" s="1" t="s">
        <v>413</v>
      </c>
      <c r="F24" s="1">
        <v>2026</v>
      </c>
      <c r="G24" s="1" t="str">
        <f>"9798217234288"</f>
        <v>9798217234288</v>
      </c>
      <c r="H24" s="1" t="s">
        <v>434</v>
      </c>
    </row>
    <row r="25" spans="1:8" x14ac:dyDescent="0.3">
      <c r="A25" s="3">
        <v>23</v>
      </c>
      <c r="B25" s="1" t="s">
        <v>356</v>
      </c>
      <c r="C25" s="1" t="s">
        <v>398</v>
      </c>
      <c r="D25" s="1" t="s">
        <v>399</v>
      </c>
      <c r="E25" s="1" t="s">
        <v>414</v>
      </c>
      <c r="F25" s="1">
        <v>2024</v>
      </c>
      <c r="G25" s="1" t="str">
        <f>"9791159953613"</f>
        <v>9791159953613</v>
      </c>
      <c r="H25" s="1" t="s">
        <v>435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2026-05-19T11:33:36Z</dcterms:created>
  <dcterms:modified xsi:type="dcterms:W3CDTF">2026-09-14T08:46:08Z</dcterms:modified>
</cp:coreProperties>
</file>