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료실\★수서\희망도서\7차\"/>
    </mc:Choice>
  </mc:AlternateContent>
  <xr:revisionPtr revIDLastSave="0" documentId="8_{9C6C9BDC-421C-4AF0-AB04-426FC5E4AA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아동실" sheetId="1" r:id="rId1"/>
    <sheet name="어린이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9" i="1" l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</calcChain>
</file>

<file path=xl/sharedStrings.xml><?xml version="1.0" encoding="utf-8"?>
<sst xmlns="http://schemas.openxmlformats.org/spreadsheetml/2006/main" count="612" uniqueCount="467">
  <si>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</si>
  <si>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</si>
  <si>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</si>
  <si>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</si>
  <si>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</si>
  <si>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</si>
  <si>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</si>
  <si>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</si>
  <si>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</si>
  <si>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문학동네</t>
  </si>
  <si>
    <t>창비</t>
  </si>
  <si>
    <t>웅진지식하우스</t>
  </si>
  <si>
    <t>미래엔아이세움</t>
  </si>
  <si>
    <t>포레스트북스</t>
  </si>
  <si>
    <t>서해문집</t>
  </si>
  <si>
    <t>은행나무</t>
  </si>
  <si>
    <t>위즈덤하우스</t>
  </si>
  <si>
    <t>[푸른길]유아실</t>
  </si>
  <si>
    <t>오팬하우스</t>
  </si>
  <si>
    <t>박송이 지음</t>
  </si>
  <si>
    <t>빅피시</t>
  </si>
  <si>
    <t>좋은땅</t>
  </si>
  <si>
    <t>PU0000070164</t>
  </si>
  <si>
    <t>신833.8-도39ㅅ-9</t>
  </si>
  <si>
    <t>수상한 이웃집 시노다. 9, 비밀 친구가 생겼어요!</t>
  </si>
  <si>
    <t>도미야스 요코 글 ; 오바 켄야 그림 ; 송지현 옮김</t>
  </si>
  <si>
    <t>다산어린이</t>
  </si>
  <si>
    <t>PU0000070168</t>
  </si>
  <si>
    <t>신219.2-김39ㅂ-1</t>
  </si>
  <si>
    <t>북유럽 신화. 1, 토르와 묠니르</t>
  </si>
  <si>
    <t>김민희 글 ; 라임스튜디오 그림</t>
  </si>
  <si>
    <t>아울북</t>
  </si>
  <si>
    <t>PU0000070170</t>
  </si>
  <si>
    <t>신853-스825ㅇ-43</t>
  </si>
  <si>
    <t>나는 빛나는 3학년이야</t>
  </si>
  <si>
    <t>곽유진, 최은옥, 김다노, 우미옥 [공]글 ; 서영 그림</t>
  </si>
  <si>
    <t>PU0000070171</t>
  </si>
  <si>
    <t>신813.8-배221ㅁ</t>
  </si>
  <si>
    <t>물고기야 미안해</t>
  </si>
  <si>
    <t>배다인 글 ; 도나영 그림</t>
  </si>
  <si>
    <t>소년한길</t>
  </si>
  <si>
    <t>PU0000070172</t>
  </si>
  <si>
    <t>신813.8-한61ㅉ</t>
  </si>
  <si>
    <t>(학교에 간) 쯔쯔쯔 마녀</t>
  </si>
  <si>
    <t>한아 글 ; 유영근 그림</t>
  </si>
  <si>
    <t>주니어김영사</t>
  </si>
  <si>
    <t>PU0000070173</t>
  </si>
  <si>
    <t>신410-고41ㅈ</t>
  </si>
  <si>
    <t>(문제를 풀면 소름 돋는) 진짜 진짜 무서운 수학</t>
  </si>
  <si>
    <t>고바야시 마루마루 지음 ; 아키 아리타 그림 ; 송지현 옮김</t>
  </si>
  <si>
    <t>PU0000070174</t>
  </si>
  <si>
    <t>신813.8-서61아</t>
  </si>
  <si>
    <t>알고 보니 축구 코치님은 저승사자</t>
  </si>
  <si>
    <t>서아람 글 ; 파키나미 팩토리 그림</t>
  </si>
  <si>
    <t>라곰스쿨</t>
  </si>
  <si>
    <t>PU0000070175</t>
  </si>
  <si>
    <t>신404-강77ㄱ-6</t>
  </si>
  <si>
    <t>(장풍쌤의) 과학 풍딱지. 6, 인공지능:AI풍과 두 명의 별이</t>
  </si>
  <si>
    <t>권용찬 글 ; 양선모 그림</t>
  </si>
  <si>
    <t>메가스터디북스</t>
  </si>
  <si>
    <t>PU0000070180</t>
  </si>
  <si>
    <t>신813.8-잇79ㄱ-63</t>
  </si>
  <si>
    <t>잘 화내는 기술</t>
  </si>
  <si>
    <t>박현숙 글 ; 노아 그림</t>
  </si>
  <si>
    <t>잇츠북어린이</t>
  </si>
  <si>
    <t>PU0000070183</t>
  </si>
  <si>
    <t>신320-생62ㄱ-5</t>
  </si>
  <si>
    <t>뭐야, 쿠키 가격이 너무 올랐잖아! : 인플레이션</t>
  </si>
  <si>
    <t>켈리 리 글·그림 ; 제이드 우 옮김</t>
  </si>
  <si>
    <t>길벗스쿨</t>
  </si>
  <si>
    <t>PU0000070185</t>
  </si>
  <si>
    <t>신911-유66ㅇ</t>
  </si>
  <si>
    <t>(만화로 보는) 5분 한국사 : 고려부터 근현대까지, 한국사의 결정적 순간들</t>
  </si>
  <si>
    <t>유요 지음 ; 미정 그림</t>
  </si>
  <si>
    <t>PU0000070186</t>
  </si>
  <si>
    <t>신813.7-노64ㅂ</t>
  </si>
  <si>
    <t>밤낮 레스토랑</t>
  </si>
  <si>
    <t>노예지 글·그림</t>
  </si>
  <si>
    <t>북스그라운드</t>
  </si>
  <si>
    <t>PU0000070187</t>
  </si>
  <si>
    <t>신511.1813-정72ㅇ</t>
  </si>
  <si>
    <t>(정재승의) 인간 탐구 보고서 : 특별 편 : 어린이를 위한 뇌과학 프로젝트</t>
  </si>
  <si>
    <t>정재은 글 ; 김기수 그림</t>
  </si>
  <si>
    <t>PU0000070191</t>
  </si>
  <si>
    <t>신808.9-초228ㅇ-40</t>
  </si>
  <si>
    <t>레 미제라블</t>
  </si>
  <si>
    <t>빅토르 위고 원작 ; 오카다 요시에 편역 ; 스기 그림 ; 양수현 번역</t>
  </si>
  <si>
    <t>은하수미디어</t>
  </si>
  <si>
    <t>PU0000070192</t>
  </si>
  <si>
    <t>신808.9-초228ㅇ-44</t>
  </si>
  <si>
    <t>돈키호테</t>
  </si>
  <si>
    <t>미겔 데 세르반테스 원작 ; 양태석 글 ; 한송이 그림</t>
  </si>
  <si>
    <t>PU0000070193</t>
  </si>
  <si>
    <t>신813.8-썰233ㅆ-4</t>
  </si>
  <si>
    <t>썰레임 꿈의 악마. 4 : 꿈을 파는 가게</t>
  </si>
  <si>
    <t>썰레임 원작 ; 김언정 글 ; 정수영 그림</t>
  </si>
  <si>
    <t>학산키즈</t>
  </si>
  <si>
    <t>PU0000070194</t>
  </si>
  <si>
    <t>신813.8-썰233ㅆ-5</t>
  </si>
  <si>
    <t>썰레임 꿈의 악마. 5, 꿈을 파는 가게</t>
  </si>
  <si>
    <t>학산퀴즈</t>
  </si>
  <si>
    <t>PU0000070196</t>
  </si>
  <si>
    <t>신808.9-초228ㅇ-66</t>
  </si>
  <si>
    <t>프랑켄슈타인</t>
  </si>
  <si>
    <t>메리 셸리 원작 ; 정회성 글 ; 윤현우 그림</t>
  </si>
  <si>
    <t>PU0000070201</t>
  </si>
  <si>
    <t>신813.8-홍39ㄷ-1</t>
  </si>
  <si>
    <t>(멍멍이 순찰대) 동구랑 땡. 1, 마요를 찾습니다</t>
  </si>
  <si>
    <t>홍민정 글 ; 신민재 그림</t>
  </si>
  <si>
    <t>PU0000070213</t>
  </si>
  <si>
    <t>신710-백62ㄱ-1</t>
  </si>
  <si>
    <t>(백앤아×고고프렌즈) 국어별동대. 1, 시작</t>
  </si>
  <si>
    <t>백앤아 고고프렌즈 원작 ; 한바리 글 ; 정수영 그림</t>
  </si>
  <si>
    <t>백앤아월드</t>
  </si>
  <si>
    <t>PU0000070214</t>
  </si>
  <si>
    <t>신813.5-김813ㅅ</t>
  </si>
  <si>
    <t>서동지전</t>
  </si>
  <si>
    <t>김청엽 글 ; 이서영 그림</t>
  </si>
  <si>
    <t>보리</t>
  </si>
  <si>
    <t>PU0000070215</t>
  </si>
  <si>
    <t>신813.5-송61ㅅ</t>
  </si>
  <si>
    <t>숙영낭자전</t>
  </si>
  <si>
    <t>송아주 지음 ; 홍선주 그림</t>
  </si>
  <si>
    <t>PU0000070218</t>
  </si>
  <si>
    <t>신843-웨58ㄷ-19</t>
  </si>
  <si>
    <t>드래곤 마스터. 19, 씨 드래곤의 파도</t>
  </si>
  <si>
    <t>트레이시 웨스트 글 ; 매트 러브리지 그림 ; 윤영 번역</t>
  </si>
  <si>
    <t>PU0000070219</t>
  </si>
  <si>
    <t>신431.14-양53ㅎ</t>
  </si>
  <si>
    <t>(주기율표 할아버지와) 화학 원소 대모험</t>
  </si>
  <si>
    <t>양서윤 글 ; 불키드 그림</t>
  </si>
  <si>
    <t>개암나무</t>
  </si>
  <si>
    <t>PU0000070222</t>
  </si>
  <si>
    <t>신813.8-신39ㄴ</t>
  </si>
  <si>
    <t>누룽지 이사 대작전</t>
  </si>
  <si>
    <t>신민경 지음 ; 이은주 그림</t>
  </si>
  <si>
    <t>우리교육</t>
  </si>
  <si>
    <t>PU0000070229</t>
  </si>
  <si>
    <t>신404-강77ㄱ-7</t>
  </si>
  <si>
    <t>(장풍쌤의) 과학 풍딱지. 7, 인체와 감각:으스스 공포 테마파크와 센스풍</t>
  </si>
  <si>
    <t>PU0000070230</t>
  </si>
  <si>
    <t>신219.2-김39ㅂ-3</t>
  </si>
  <si>
    <t>북유럽 신화. 3, 로키와 성벽 소동</t>
  </si>
  <si>
    <t>PU0000070231</t>
  </si>
  <si>
    <t>신813.8-민73ㅉ-2-1</t>
  </si>
  <si>
    <t>(민쩌미의) 쩜그레 시즌2. 2-1</t>
  </si>
  <si>
    <t>민쩌미 원작 ; 배아이 글 ; 라임스튜디오 그림</t>
  </si>
  <si>
    <t>겜툰</t>
  </si>
  <si>
    <t>PU0000070232</t>
  </si>
  <si>
    <t>신813.8-민73ㅉ-2-2</t>
  </si>
  <si>
    <t>(민쩌미의) 쩜그레 시즌2. 2-2</t>
  </si>
  <si>
    <t>PU0000070236</t>
  </si>
  <si>
    <t>신813.8-윤67ㄲ-1</t>
  </si>
  <si>
    <t>꿈꾸는 스윗랜드. 1, 수상한 전학생의 비밀</t>
  </si>
  <si>
    <t>윤윤 글 ; 맥시 그림</t>
  </si>
  <si>
    <t>PU0000070237</t>
  </si>
  <si>
    <t>신813.8-윤67ㄲ-2</t>
  </si>
  <si>
    <t>꿈꾸는 스윗랜드. 2, 뒤척이는 마음의 비밀</t>
  </si>
  <si>
    <t>윤윤 글 ; 맥시그림</t>
  </si>
  <si>
    <t>PU0000070238</t>
  </si>
  <si>
    <t>신813.8-윤67ㄲ-3</t>
  </si>
  <si>
    <t>꿈꾸는 스윗랜드. 3, 잠들지 않는 아이의 비밀</t>
  </si>
  <si>
    <t>PU0000070239</t>
  </si>
  <si>
    <t>신813.5-이92ㅂ-1</t>
  </si>
  <si>
    <t>비밀요원 레너드 우리 고전. 1, 전우치전·황조가의 미스터리 속으로!</t>
  </si>
  <si>
    <t>이향안 글 ; 팀키즈 그림</t>
  </si>
  <si>
    <t>PU0000070240</t>
  </si>
  <si>
    <t>신813.8-김64ㅂ-5</t>
  </si>
  <si>
    <t>반려 요괴. 5, 호랑이</t>
  </si>
  <si>
    <t>김영주 글 ; 밤코 그림</t>
  </si>
  <si>
    <t>PU0000070242</t>
  </si>
  <si>
    <t>신813.8-흔91ㅇ-4</t>
  </si>
  <si>
    <t>(흔한남매) 이무기. 4</t>
  </si>
  <si>
    <t>흔한남매 원작 ; 이종혁 글 ; 도니패밀리 그림</t>
  </si>
  <si>
    <t>PU0000070248</t>
  </si>
  <si>
    <t>신813.8-이72ㄷ-4</t>
  </si>
  <si>
    <t>드래곤 히어로. 4, 대지의 속박</t>
  </si>
  <si>
    <t>이재문 글 ; 김지인 그림</t>
  </si>
  <si>
    <t>PU0000070249</t>
  </si>
  <si>
    <t>신813.8-박53ㅂ-28</t>
  </si>
  <si>
    <t>비밀요원 레너드. 28, 지킬은 왜 위험한 실험을 했을까? : 라인프렌즈 미스터리 동화</t>
  </si>
  <si>
    <t>박설연 글 ; 김덕영 그림</t>
  </si>
  <si>
    <t>PU0000070255</t>
  </si>
  <si>
    <t>신909-최832ㅈ-1</t>
  </si>
  <si>
    <t>(우리가 꼭 알아야 할) 지금 세계사. 1</t>
  </si>
  <si>
    <t>최태성 글 ; 류경은 그림</t>
  </si>
  <si>
    <t>PU0000070182</t>
  </si>
  <si>
    <t>신320-생62ㄱ-6</t>
  </si>
  <si>
    <t>엄마 아빠는 주식을 왜 사? : 주식</t>
  </si>
  <si>
    <t>켈리 리 글·그림 ; 제이드 우, 한진아 옮김</t>
  </si>
  <si>
    <t>PU0000070184</t>
  </si>
  <si>
    <t>신320-생62ㄱ-2</t>
  </si>
  <si>
    <t>갖고 싶은 거 다 살래! : 소비습관</t>
  </si>
  <si>
    <t>PU0000070241</t>
  </si>
  <si>
    <t>신813.8-곽39ㄷ</t>
  </si>
  <si>
    <t>도서관 삼총사의 글쓰기 대소동</t>
  </si>
  <si>
    <t>곽민수 글 ; 벼레 그림</t>
  </si>
  <si>
    <t>다봄</t>
  </si>
  <si>
    <t>PU0000070257</t>
  </si>
  <si>
    <t>신511-알833ㅂ</t>
  </si>
  <si>
    <t>박테리아가 침투했다, 면역 세포 출동!</t>
  </si>
  <si>
    <t>플라비오 알테르툼 글 ; 페르난도 빌렐라 그림 ; 라미파 옮김</t>
  </si>
  <si>
    <t>한울림</t>
  </si>
  <si>
    <t>ISBN</t>
    <phoneticPr fontId="1" type="noConversion"/>
  </si>
  <si>
    <t>2026년 푸른길도서관 희망도서(7차) 목록</t>
    <phoneticPr fontId="1" type="noConversion"/>
  </si>
  <si>
    <t>PU0000070163</t>
  </si>
  <si>
    <t>신238.2-차67ㄷ</t>
  </si>
  <si>
    <t>독일 간 김에 순례 : 뮌헨과 남부 독일</t>
  </si>
  <si>
    <t>차윤석 지음 ; 김인섭, 오승욱 [공]구성</t>
  </si>
  <si>
    <t>분도출판사</t>
  </si>
  <si>
    <t>PU0000070165</t>
  </si>
  <si>
    <t>신838-나11ㅁ</t>
  </si>
  <si>
    <t>(고양이 만화) 마지막은 집에서 : 찾아가는 의사 단포포 선생님의 이야기</t>
  </si>
  <si>
    <t>나가이 야스노리 글 ; 네코마키(뮤즈워크) 그림 ; 일본콘텐츠전문번역팀 옮김</t>
  </si>
  <si>
    <t>타래</t>
  </si>
  <si>
    <t>PU0000070166</t>
  </si>
  <si>
    <t>신818-쩜73ㅈ</t>
  </si>
  <si>
    <t>저 재밌는 거 혼자 아는 사람 아닙니다 : 콘텐츠 발굴자 쩜의 나만의 취향을 만들어가는 법</t>
  </si>
  <si>
    <t>쩜 지음</t>
  </si>
  <si>
    <t>Originals:kt밀리의서재</t>
  </si>
  <si>
    <t>PU0000070167</t>
  </si>
  <si>
    <t>신813.7-문79ㅅ</t>
  </si>
  <si>
    <t>실전 한국어 : 문지혁 장편소설</t>
  </si>
  <si>
    <t>문지혁 지음</t>
  </si>
  <si>
    <t>민음사</t>
  </si>
  <si>
    <t>PU0000070169</t>
  </si>
  <si>
    <t>신833.6-미58괴</t>
  </si>
  <si>
    <t>괴담의 숲 : 마쓰다 신조 소설</t>
  </si>
  <si>
    <t>미쓰다 신조 지음 ; 현정수 옮김</t>
  </si>
  <si>
    <t>북로드</t>
  </si>
  <si>
    <t>PU0000070176</t>
  </si>
  <si>
    <t>신813.7-김53ㅂ-2</t>
  </si>
  <si>
    <t>비스킷. 2</t>
  </si>
  <si>
    <t>김선미 글</t>
  </si>
  <si>
    <t>PU0000070177</t>
  </si>
  <si>
    <t>신652.52-마833ㅎ</t>
  </si>
  <si>
    <t>환상 상점 : 마테우시 우르바노비치 작품집</t>
  </si>
  <si>
    <t>마테우시 우르바노비치 지음 ; 고은희 옮김</t>
  </si>
  <si>
    <t>잉크잼</t>
  </si>
  <si>
    <t>PU0000070178</t>
  </si>
  <si>
    <t>신813.7-황45위</t>
  </si>
  <si>
    <t>윗집 부부 : 황보름 장편소설</t>
  </si>
  <si>
    <t>황보름 지음</t>
  </si>
  <si>
    <t>클레이하우스</t>
  </si>
  <si>
    <t>PU0000070179</t>
  </si>
  <si>
    <t>신598.122-천18ㄴ</t>
  </si>
  <si>
    <t>너무 빨리 배우는 아이들 : 부모의 조급함은 어떻게 아이의 뇌를 망가뜨리는가</t>
  </si>
  <si>
    <t>천근아 지음</t>
  </si>
  <si>
    <t>웅진씽크빅</t>
  </si>
  <si>
    <t>PU0000070181</t>
  </si>
  <si>
    <t>신802.5-박68ㅈ</t>
  </si>
  <si>
    <t>진정성 있는 도슨트 스피치 : 미술관·박물관 전시해설 전달과 대화법</t>
  </si>
  <si>
    <t>박은주 지음</t>
  </si>
  <si>
    <t>미진사</t>
  </si>
  <si>
    <t>PU0000070188</t>
  </si>
  <si>
    <t>신334.4-승79ㅈ</t>
  </si>
  <si>
    <t>전쟁, 나와는 정말 상관없을까?</t>
  </si>
  <si>
    <t>승지홍 지음</t>
  </si>
  <si>
    <t>글담출판</t>
  </si>
  <si>
    <t>PU0000070189</t>
  </si>
  <si>
    <t>신863-페232ㅇ</t>
  </si>
  <si>
    <t>일요일에 잊힌 사람들 : 발레리 페랭 장편소설</t>
  </si>
  <si>
    <t>발레리 페랭 지음 ; 장소미 옮김</t>
  </si>
  <si>
    <t>엘리</t>
  </si>
  <si>
    <t>PU0000070190</t>
  </si>
  <si>
    <t>신811.7-고34ㅇ</t>
  </si>
  <si>
    <t>어깨에 머리를 기대던 시절</t>
  </si>
  <si>
    <t>고명재 지음</t>
  </si>
  <si>
    <t>난다</t>
  </si>
  <si>
    <t>PU0000070195</t>
  </si>
  <si>
    <t>신818-권52ㄱ</t>
  </si>
  <si>
    <t>그림 앞에서 나를 만나다 : 예술향유자 14인이 전하는 삶과 위로의 이야기</t>
  </si>
  <si>
    <t>권새봄 [외]지음</t>
  </si>
  <si>
    <t>미다스북스</t>
  </si>
  <si>
    <t>PU0000070197</t>
  </si>
  <si>
    <t>신325.211-도62ㅅ</t>
  </si>
  <si>
    <t>생각의 도약 : 평범함을 뛰어넘는 초효율 사고법</t>
  </si>
  <si>
    <t>도야마 시게히코 지음 ; 전경아 옮김</t>
  </si>
  <si>
    <t>page2:페이지2북스</t>
  </si>
  <si>
    <t>PU0000070198</t>
  </si>
  <si>
    <t>신199.1-도62ㄴ</t>
  </si>
  <si>
    <t>나는 누워서 생각하기로 했다 : 현명하고 지적인 인생을 위한 20가지 조언</t>
  </si>
  <si>
    <t>도야마 시게히코 지음 ; 장은주 옮김</t>
  </si>
  <si>
    <t>PU0000070199</t>
  </si>
  <si>
    <t>신818-전14ㅇ</t>
  </si>
  <si>
    <t>안녕, 피터팬 : 중증자폐인 아들을 두고 떠나는 시한부 아버지의 마지막 소원</t>
  </si>
  <si>
    <t>전경철 지음</t>
  </si>
  <si>
    <t>이야기장수</t>
  </si>
  <si>
    <t>PU0000070200</t>
  </si>
  <si>
    <t>신813.7-정34조</t>
  </si>
  <si>
    <t>조선 괴이 탐정단</t>
  </si>
  <si>
    <t>정명섭 지음</t>
  </si>
  <si>
    <t>북멘토</t>
  </si>
  <si>
    <t>PU0000070202</t>
  </si>
  <si>
    <t>신813.7-장66구-2</t>
  </si>
  <si>
    <t>궁극의 아이. 2, 넥스트 차일드 : 장용민 장편소설</t>
  </si>
  <si>
    <t>장용민 지음</t>
  </si>
  <si>
    <t>재담미디어</t>
  </si>
  <si>
    <t>PU0000070203</t>
  </si>
  <si>
    <t>신813.7-장66구-1</t>
  </si>
  <si>
    <t>궁극의 아이. 1 : 장용민 장편소설</t>
  </si>
  <si>
    <t>PU0000070204</t>
  </si>
  <si>
    <t>신231.16-임45ㅅ-1</t>
  </si>
  <si>
    <t>사랑의 존재론. 1, 사랑이 실재라면 : 변호사가 법적 논리로 추적한 신의 존재</t>
  </si>
  <si>
    <t>임봉준 지음</t>
  </si>
  <si>
    <t>PU0000070205</t>
  </si>
  <si>
    <t>신744-이813ㅇ</t>
  </si>
  <si>
    <t>영어 한 문장으로 여는 세상 : 역사와 문화, 일상에서 발견한 살아 있는 영어 표현들</t>
  </si>
  <si>
    <t>이철재 지음</t>
  </si>
  <si>
    <t>이랑</t>
  </si>
  <si>
    <t>PU0000070206</t>
  </si>
  <si>
    <t>신848-아69ㄱ</t>
  </si>
  <si>
    <t>결국 다 괜찮아질 겁니다 : 삶의 벼랑 끝에서 침묵을 택한 어느 은둔자의 이야기</t>
  </si>
  <si>
    <t>피코 아이어 지음 ; 최지숙 옮김</t>
  </si>
  <si>
    <t>서사원</t>
  </si>
  <si>
    <t>PU0000070207</t>
  </si>
  <si>
    <t>신331.54-최39ㅅ</t>
  </si>
  <si>
    <t>생명의 지도 : 새로운 문명 모델로 대전환</t>
  </si>
  <si>
    <t>최민자 지음</t>
  </si>
  <si>
    <t>모시는사람들</t>
  </si>
  <si>
    <t>PU0000070208</t>
  </si>
  <si>
    <t>신818-이67ㅅ</t>
  </si>
  <si>
    <t>식물이 내게 가르쳐준 것들 : 가장 느린 것들이 가장 오래 빛난다</t>
  </si>
  <si>
    <t>이유리 지음</t>
  </si>
  <si>
    <t>청림</t>
  </si>
  <si>
    <t>PU0000070209</t>
  </si>
  <si>
    <t>신104-박44ㄴ</t>
  </si>
  <si>
    <t>나의 화두 여행 : 이야기로 묻고 철학으로 답하다</t>
  </si>
  <si>
    <t>박병기, 강수정 [공]지음</t>
  </si>
  <si>
    <t>사유정원</t>
  </si>
  <si>
    <t>PU0000070210</t>
  </si>
  <si>
    <t>신594.5-홀53ㅈ</t>
  </si>
  <si>
    <t>집밥력 : 나를 돌보는 식사의 힘</t>
  </si>
  <si>
    <t>홀썸모먼트 지음</t>
  </si>
  <si>
    <t>세미콜론</t>
  </si>
  <si>
    <t>PU0000070211</t>
  </si>
  <si>
    <t>신834-고221ㄱ</t>
  </si>
  <si>
    <t>계절의 수첩 : 고다 아야 에세이</t>
  </si>
  <si>
    <t>고다 아야 지음 ; 황국영 옮김</t>
  </si>
  <si>
    <t>책사람집</t>
  </si>
  <si>
    <t>PU0000070212</t>
  </si>
  <si>
    <t>신858-슈67ㄱ</t>
  </si>
  <si>
    <t>기억의 유령 : 폭력의 시대, 불가능의 글쓰기는 어떻게 가능한가</t>
  </si>
  <si>
    <t>린 섀런 슈워츠 엮음 ; 공진호 옮김</t>
  </si>
  <si>
    <t>아티초크</t>
  </si>
  <si>
    <t>PU0000070216</t>
  </si>
  <si>
    <t>신808.8-문62ㅁ-61</t>
  </si>
  <si>
    <t>라쇼몽 : 아쿠타가와 류노스케 중단편선</t>
  </si>
  <si>
    <t>아쿠타가와 류노스케 지음 ; 김영식 옮김</t>
  </si>
  <si>
    <t>문예출판사</t>
  </si>
  <si>
    <t>PU0000070217</t>
  </si>
  <si>
    <t>신811.7-최58ㄱ</t>
  </si>
  <si>
    <t>그리하여 어느 날 사랑이여 : 최승자 시선집</t>
  </si>
  <si>
    <t>최승자 지음</t>
  </si>
  <si>
    <t>문학과지성사</t>
  </si>
  <si>
    <t>PU0000070220</t>
  </si>
  <si>
    <t>신813.7-김75ㄱ</t>
  </si>
  <si>
    <t>그 작은 몸 어디에 눈물이 그리 흔한지 : 김종광 장편소설</t>
  </si>
  <si>
    <t>김종광 지음</t>
  </si>
  <si>
    <t>걷는사람</t>
  </si>
  <si>
    <t>PU0000070221</t>
  </si>
  <si>
    <t>신813.7-박39ㄹ</t>
  </si>
  <si>
    <t>랠리 : 박민경 소설</t>
  </si>
  <si>
    <t>박민경 지음</t>
  </si>
  <si>
    <t>PU0000070223</t>
  </si>
  <si>
    <t>신802.5-차39ㄷ</t>
  </si>
  <si>
    <t>단어의 쓸모 : 평범한 대화를 더 근사하게 만드는 어휘의 힘</t>
  </si>
  <si>
    <t>차민진 지음</t>
  </si>
  <si>
    <t>21세기북스</t>
  </si>
  <si>
    <t>PU0000070224</t>
  </si>
  <si>
    <t>신859.7-케39ㄴ</t>
  </si>
  <si>
    <t>나는 형제들에게 전화를 거네</t>
  </si>
  <si>
    <t>요나스 하센 케미리 지음 ; 홍재웅 옮김</t>
  </si>
  <si>
    <t>PU0000070225</t>
  </si>
  <si>
    <t>신812.68-강94ㅁ-1</t>
  </si>
  <si>
    <t>멋진 신세계. 1 : 강현주 대본집</t>
  </si>
  <si>
    <t>강현주 지음</t>
  </si>
  <si>
    <t>김영사</t>
  </si>
  <si>
    <t>PU0000070226</t>
  </si>
  <si>
    <t>신812.68-강94ㅁ-2</t>
  </si>
  <si>
    <t>멋진 신세계. 2 : 강현주 대본집</t>
  </si>
  <si>
    <t>PU0000070227</t>
  </si>
  <si>
    <t>신818-남17ㅅ</t>
  </si>
  <si>
    <t>시부야의 초급반 : 열두 번의 낮과 밤, 매일의 공부와 기록</t>
  </si>
  <si>
    <t>남궁인 지음</t>
  </si>
  <si>
    <t>PU0000070228</t>
  </si>
  <si>
    <t>신802.4-케69ㅇ</t>
  </si>
  <si>
    <t>AI와 함께 쓰는 자전적 에세이 : 실전 가이드</t>
  </si>
  <si>
    <t>Kay 지음</t>
  </si>
  <si>
    <t>미문사</t>
  </si>
  <si>
    <t>PU0000070233</t>
  </si>
  <si>
    <t>신982.02-유59ㅇ-3</t>
  </si>
  <si>
    <t>유럽도시기행. 3, 마드리드, 바르셀로나, 리스본, 포르투</t>
  </si>
  <si>
    <t>유시민 지음</t>
  </si>
  <si>
    <t>생각의길</t>
  </si>
  <si>
    <t>PU0000070234</t>
  </si>
  <si>
    <t>신325.21-김832ㄹ</t>
  </si>
  <si>
    <t>로컬에서 뭐 할래? : 로컬·콘텐츠·AI로 내 일을 만드는 법</t>
  </si>
  <si>
    <t>김태관 지음</t>
  </si>
  <si>
    <t>호미북스</t>
  </si>
  <si>
    <t>PU0000070235</t>
  </si>
  <si>
    <t>신331.3-이77ㅈ</t>
  </si>
  <si>
    <t>저출생 우생학 사회 : 당신의 '낳을 권리'는 어떻게 선별되는가</t>
  </si>
  <si>
    <t>이주희 지음</t>
  </si>
  <si>
    <t>PU0000070243</t>
  </si>
  <si>
    <t>신650-박55ㄱ</t>
  </si>
  <si>
    <t>고양이 미술관 : 적당한 무게감과 따뜻한 온도로 인간을 위로하는 명화 속 고양이</t>
  </si>
  <si>
    <t>PU0000070244</t>
  </si>
  <si>
    <t>신843.5-지68ㅇ=2</t>
  </si>
  <si>
    <t>여름</t>
  </si>
  <si>
    <t>지은이: 이디스 워튼  ; 옮긴이: 민지현</t>
  </si>
  <si>
    <t>책읽어주는남자 :Meomum</t>
  </si>
  <si>
    <t>PU0000070245</t>
  </si>
  <si>
    <t>신844-로69ㅇ</t>
  </si>
  <si>
    <t>어머니 내게 오시네</t>
  </si>
  <si>
    <t>아룬다티 로이 지음 ; 민승남 옮김</t>
  </si>
  <si>
    <t>PU0000070246</t>
  </si>
  <si>
    <t>신843.6-솔235ㅅ</t>
  </si>
  <si>
    <t>살</t>
  </si>
  <si>
    <t>데이비드 솔로이 지음 ; 송예슬 옮김</t>
  </si>
  <si>
    <t>PU0000070247</t>
  </si>
  <si>
    <t>신420.4-김91ㅅ-0</t>
  </si>
  <si>
    <t>(물리박사  김상욱의) 수상한 연구실. 0, 물리: 이데아의 탄생 : 어린이를 위한 세상의 모든 과학</t>
  </si>
  <si>
    <t>김하연 글 ; 정순규 그림</t>
  </si>
  <si>
    <t>PU0000070250</t>
  </si>
  <si>
    <t>신818-정69ㄱ</t>
  </si>
  <si>
    <t>결국 어떻게든 되더라고요</t>
  </si>
  <si>
    <t>정일영 지음</t>
  </si>
  <si>
    <t>논픽션</t>
  </si>
  <si>
    <t>PU0000070251</t>
  </si>
  <si>
    <t>신813.7-창49ㄱ-37</t>
  </si>
  <si>
    <t>축제는 언제나 물음표</t>
  </si>
  <si>
    <t>은소홀 지음 ; 이비 그림</t>
  </si>
  <si>
    <t>PU0000070252</t>
  </si>
  <si>
    <t>신401-쿤835ㅁ</t>
  </si>
  <si>
    <t>(토머스 쿤의) 마지막 원고 : 『과학 혁명의 구조』 그 이후의 이야기</t>
  </si>
  <si>
    <t>토머스 S. 쿤 저 ; 보야나 믈라데노비치 편집 ; 홍성욱 옮김</t>
  </si>
  <si>
    <t>까치</t>
  </si>
  <si>
    <t>PU0000070253</t>
  </si>
  <si>
    <t>신404-이18ㅇ</t>
  </si>
  <si>
    <t>우리는 어쩌다 과학을 믿게 되었을까? : 노벨 물리학상으로 읽는 의심과 논쟁, 합의의 역사</t>
  </si>
  <si>
    <t>이근희, 김갑진 [공]지음</t>
  </si>
  <si>
    <t>모어사이언스</t>
  </si>
  <si>
    <t>PU0000070254</t>
  </si>
  <si>
    <t>신843.6-레49ㅌ</t>
  </si>
  <si>
    <t>테오 : 지금 우리에게 필요한 그 이름 : 앨런 레비 장편소설</t>
  </si>
  <si>
    <t>앨런 레비 지음 ; 노지양 옮김</t>
  </si>
  <si>
    <t>PU0000070256</t>
  </si>
  <si>
    <t>신029-배233ㅇ</t>
  </si>
  <si>
    <t>읽지 않는 사람들 : AI만 읽는 시대, 퇴화하는 인간 지능에 관한 경고</t>
  </si>
  <si>
    <t>나오미 배런 지음 ; 전병근 옮김</t>
  </si>
  <si>
    <t>PU0000070258</t>
  </si>
  <si>
    <t>신699.104-검68ㅈ</t>
  </si>
  <si>
    <t>지리산, 달을 삼키다</t>
  </si>
  <si>
    <t>검은별 지음</t>
  </si>
  <si>
    <t>부크크</t>
  </si>
  <si>
    <t>PU0000070259</t>
  </si>
  <si>
    <t>신699.104-검68지</t>
  </si>
  <si>
    <t>지리산 심마니능선의 비밀</t>
  </si>
  <si>
    <t>PU0000070260</t>
  </si>
  <si>
    <t>신811.7-박69ㄴ</t>
  </si>
  <si>
    <t>내가 버린 애인은 울고 있을까</t>
  </si>
  <si>
    <t>박인하 지음</t>
  </si>
  <si>
    <t>PU0000070261</t>
  </si>
  <si>
    <t>신813.7-배34ㄱ</t>
  </si>
  <si>
    <t>계화의 여름</t>
  </si>
  <si>
    <t>배명은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</si>
</sst>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abSelected="1" zoomScale="85" zoomScaleNormal="85" workbookViewId="0">
      <selection activeCell="D15" sqref="D15"/>
    </sheetView>
  </sheetViews>
  <sheetFormatPr defaultColWidth="0" defaultRowHeight="16.5" zeroHeight="1" x14ac:dyDescent="0.3"/>
  <cols>
    <col min="1" max="1" width="5.625" style="1" customWidth="1"/>
    <col min="2" max="2" width="15.25" style="6" customWidth="1"/>
    <col min="3" max="3" width="18.5" style="6" customWidth="1"/>
    <col min="4" max="4" width="77.875" style="6" customWidth="1"/>
    <col min="5" max="5" width="46.625" style="6" customWidth="1"/>
    <col min="6" max="6" width="28.25" style="6" customWidth="1"/>
    <col min="7" max="7" width="9.875" style="1" customWidth="1"/>
    <col min="8" max="8" width="14.625" style="1" customWidth="1"/>
    <col min="9" max="9" width="21.875" style="1" customWidth="1"/>
    <col min="10" max="10" width="24.625" hidden="1"/>
    <col min="11" max="16384" width="9" hidden="1"/>
  </cols>
  <sheetData>
    <row r="1" spans="1:9" ht="47.25" customHeight="1" x14ac:dyDescent="0.3">
      <c r="A1" s="9" t="s">
        <v>204</v>
      </c>
      <c r="B1" s="10"/>
      <c r="C1" s="10"/>
      <c r="D1" s="10"/>
      <c r="E1" s="10"/>
      <c r="F1" s="10"/>
      <c r="G1" s="10"/>
      <c r="H1" s="10"/>
      <c r="I1" s="11"/>
    </row>
    <row r="2" spans="1:9" ht="30.75" customHeight="1" x14ac:dyDescent="0.3">
      <c r="A2" s="12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3" t="s">
        <v>203</v>
      </c>
      <c r="I2" s="13" t="s">
        <v>0</v>
      </c>
    </row>
    <row r="3" spans="1:9" ht="16.5" customHeight="1" x14ac:dyDescent="0.3">
      <c r="A3" s="14">
        <v>1</v>
      </c>
      <c r="B3" s="5" t="s">
        <v>205</v>
      </c>
      <c r="C3" s="5" t="s">
        <v>206</v>
      </c>
      <c r="D3" s="5" t="s">
        <v>207</v>
      </c>
      <c r="E3" s="5" t="s">
        <v>208</v>
      </c>
      <c r="F3" s="5" t="s">
        <v>209</v>
      </c>
      <c r="G3" s="2">
        <v>2025</v>
      </c>
      <c r="H3" s="2" t="str">
        <f>"9788941925071"</f>
        <v>9788941925071</v>
      </c>
      <c r="I3" s="17" t="s">
        <v>8</v>
      </c>
    </row>
    <row r="4" spans="1:9" ht="16.5" customHeight="1" x14ac:dyDescent="0.3">
      <c r="A4" s="14">
        <v>2</v>
      </c>
      <c r="B4" s="5" t="s">
        <v>210</v>
      </c>
      <c r="C4" s="5" t="s">
        <v>211</v>
      </c>
      <c r="D4" s="5" t="s">
        <v>212</v>
      </c>
      <c r="E4" s="5" t="s">
        <v>213</v>
      </c>
      <c r="F4" s="5" t="s">
        <v>214</v>
      </c>
      <c r="G4" s="2">
        <v>2024</v>
      </c>
      <c r="H4" s="2" t="str">
        <f>"9791172171360"</f>
        <v>9791172171360</v>
      </c>
      <c r="I4" s="17" t="s">
        <v>8</v>
      </c>
    </row>
    <row r="5" spans="1:9" ht="16.5" customHeight="1" x14ac:dyDescent="0.3">
      <c r="A5" s="14">
        <v>3</v>
      </c>
      <c r="B5" s="5" t="s">
        <v>215</v>
      </c>
      <c r="C5" s="5" t="s">
        <v>216</v>
      </c>
      <c r="D5" s="5" t="s">
        <v>217</v>
      </c>
      <c r="E5" s="5" t="s">
        <v>218</v>
      </c>
      <c r="F5" s="5" t="s">
        <v>219</v>
      </c>
      <c r="G5" s="2">
        <v>2026</v>
      </c>
      <c r="H5" s="2" t="str">
        <f>"9791169087308"</f>
        <v>9791169087308</v>
      </c>
      <c r="I5" s="17" t="s">
        <v>8</v>
      </c>
    </row>
    <row r="6" spans="1:9" ht="16.5" customHeight="1" x14ac:dyDescent="0.3">
      <c r="A6" s="14">
        <v>4</v>
      </c>
      <c r="B6" s="5" t="s">
        <v>220</v>
      </c>
      <c r="C6" s="5" t="s">
        <v>221</v>
      </c>
      <c r="D6" s="5" t="s">
        <v>222</v>
      </c>
      <c r="E6" s="5" t="s">
        <v>223</v>
      </c>
      <c r="F6" s="5" t="s">
        <v>224</v>
      </c>
      <c r="G6" s="2">
        <v>2026</v>
      </c>
      <c r="H6" s="2" t="str">
        <f>"9788937477430"</f>
        <v>9788937477430</v>
      </c>
      <c r="I6" s="17" t="s">
        <v>8</v>
      </c>
    </row>
    <row r="7" spans="1:9" ht="16.5" customHeight="1" x14ac:dyDescent="0.3">
      <c r="A7" s="14">
        <v>5</v>
      </c>
      <c r="B7" s="5" t="s">
        <v>225</v>
      </c>
      <c r="C7" s="5" t="s">
        <v>226</v>
      </c>
      <c r="D7" s="5" t="s">
        <v>227</v>
      </c>
      <c r="E7" s="5" t="s">
        <v>228</v>
      </c>
      <c r="F7" s="5" t="s">
        <v>229</v>
      </c>
      <c r="G7" s="2">
        <v>2026</v>
      </c>
      <c r="H7" s="2" t="str">
        <f>"9791158792527"</f>
        <v>9791158792527</v>
      </c>
      <c r="I7" s="17" t="s">
        <v>8</v>
      </c>
    </row>
    <row r="8" spans="1:9" x14ac:dyDescent="0.3">
      <c r="A8" s="14">
        <v>6</v>
      </c>
      <c r="B8" s="5" t="s">
        <v>230</v>
      </c>
      <c r="C8" s="5" t="s">
        <v>231</v>
      </c>
      <c r="D8" s="5" t="s">
        <v>232</v>
      </c>
      <c r="E8" s="5" t="s">
        <v>233</v>
      </c>
      <c r="F8" s="5" t="s">
        <v>16</v>
      </c>
      <c r="G8" s="2">
        <v>2025</v>
      </c>
      <c r="H8" s="2" t="str">
        <f>"9791171714360"</f>
        <v>9791171714360</v>
      </c>
      <c r="I8" s="17" t="s">
        <v>8</v>
      </c>
    </row>
    <row r="9" spans="1:9" x14ac:dyDescent="0.3">
      <c r="A9" s="14">
        <v>7</v>
      </c>
      <c r="B9" s="5" t="s">
        <v>234</v>
      </c>
      <c r="C9" s="5" t="s">
        <v>235</v>
      </c>
      <c r="D9" s="5" t="s">
        <v>236</v>
      </c>
      <c r="E9" s="5" t="s">
        <v>237</v>
      </c>
      <c r="F9" s="5" t="s">
        <v>238</v>
      </c>
      <c r="G9" s="2">
        <v>2026</v>
      </c>
      <c r="H9" s="2" t="str">
        <f>"9788979294842"</f>
        <v>9788979294842</v>
      </c>
      <c r="I9" s="17" t="s">
        <v>8</v>
      </c>
    </row>
    <row r="10" spans="1:9" x14ac:dyDescent="0.3">
      <c r="A10" s="14">
        <v>8</v>
      </c>
      <c r="B10" s="5" t="s">
        <v>239</v>
      </c>
      <c r="C10" s="5" t="s">
        <v>240</v>
      </c>
      <c r="D10" s="5" t="s">
        <v>241</v>
      </c>
      <c r="E10" s="5" t="s">
        <v>242</v>
      </c>
      <c r="F10" s="5" t="s">
        <v>243</v>
      </c>
      <c r="G10" s="2">
        <v>2026</v>
      </c>
      <c r="H10" s="2" t="str">
        <f>"9791193235966"</f>
        <v>9791193235966</v>
      </c>
      <c r="I10" s="17" t="s">
        <v>8</v>
      </c>
    </row>
    <row r="11" spans="1:9" x14ac:dyDescent="0.3">
      <c r="A11" s="14">
        <v>9</v>
      </c>
      <c r="B11" s="5" t="s">
        <v>244</v>
      </c>
      <c r="C11" s="5" t="s">
        <v>245</v>
      </c>
      <c r="D11" s="5" t="s">
        <v>246</v>
      </c>
      <c r="E11" s="5" t="s">
        <v>247</v>
      </c>
      <c r="F11" s="5" t="s">
        <v>248</v>
      </c>
      <c r="G11" s="2">
        <v>2026</v>
      </c>
      <c r="H11" s="2" t="str">
        <f>"9788901299938"</f>
        <v>9788901299938</v>
      </c>
      <c r="I11" s="17" t="s">
        <v>8</v>
      </c>
    </row>
    <row r="12" spans="1:9" x14ac:dyDescent="0.3">
      <c r="A12" s="14">
        <v>10</v>
      </c>
      <c r="B12" s="5" t="s">
        <v>249</v>
      </c>
      <c r="C12" s="5" t="s">
        <v>250</v>
      </c>
      <c r="D12" s="5" t="s">
        <v>251</v>
      </c>
      <c r="E12" s="5" t="s">
        <v>252</v>
      </c>
      <c r="F12" s="5" t="s">
        <v>253</v>
      </c>
      <c r="G12" s="2">
        <v>2026</v>
      </c>
      <c r="H12" s="2" t="str">
        <f>"9788940807057"</f>
        <v>9788940807057</v>
      </c>
      <c r="I12" s="17" t="s">
        <v>8</v>
      </c>
    </row>
    <row r="13" spans="1:9" x14ac:dyDescent="0.3">
      <c r="A13" s="14">
        <v>11</v>
      </c>
      <c r="B13" s="5" t="s">
        <v>254</v>
      </c>
      <c r="C13" s="5" t="s">
        <v>255</v>
      </c>
      <c r="D13" s="5" t="s">
        <v>256</v>
      </c>
      <c r="E13" s="5" t="s">
        <v>257</v>
      </c>
      <c r="F13" s="5" t="s">
        <v>258</v>
      </c>
      <c r="G13" s="2">
        <v>2026</v>
      </c>
      <c r="H13" s="2" t="str">
        <f>"9791124423028"</f>
        <v>9791124423028</v>
      </c>
      <c r="I13" s="17" t="s">
        <v>8</v>
      </c>
    </row>
    <row r="14" spans="1:9" x14ac:dyDescent="0.3">
      <c r="A14" s="14">
        <v>12</v>
      </c>
      <c r="B14" s="5" t="s">
        <v>259</v>
      </c>
      <c r="C14" s="5" t="s">
        <v>260</v>
      </c>
      <c r="D14" s="5" t="s">
        <v>261</v>
      </c>
      <c r="E14" s="5" t="s">
        <v>262</v>
      </c>
      <c r="F14" s="5" t="s">
        <v>263</v>
      </c>
      <c r="G14" s="2">
        <v>2026</v>
      </c>
      <c r="H14" s="2" t="str">
        <f>"9791191247749"</f>
        <v>9791191247749</v>
      </c>
      <c r="I14" s="17" t="s">
        <v>8</v>
      </c>
    </row>
    <row r="15" spans="1:9" x14ac:dyDescent="0.3">
      <c r="A15" s="14">
        <v>13</v>
      </c>
      <c r="B15" s="5" t="s">
        <v>264</v>
      </c>
      <c r="C15" s="5" t="s">
        <v>265</v>
      </c>
      <c r="D15" s="5" t="s">
        <v>266</v>
      </c>
      <c r="E15" s="5" t="s">
        <v>267</v>
      </c>
      <c r="F15" s="5" t="s">
        <v>268</v>
      </c>
      <c r="G15" s="2">
        <v>2026</v>
      </c>
      <c r="H15" s="2" t="str">
        <f>"9791124065648"</f>
        <v>9791124065648</v>
      </c>
      <c r="I15" s="17" t="s">
        <v>8</v>
      </c>
    </row>
    <row r="16" spans="1:9" x14ac:dyDescent="0.3">
      <c r="A16" s="14">
        <v>14</v>
      </c>
      <c r="B16" s="5" t="s">
        <v>269</v>
      </c>
      <c r="C16" s="5" t="s">
        <v>270</v>
      </c>
      <c r="D16" s="5" t="s">
        <v>271</v>
      </c>
      <c r="E16" s="5" t="s">
        <v>272</v>
      </c>
      <c r="F16" s="5" t="s">
        <v>273</v>
      </c>
      <c r="G16" s="2">
        <v>2025</v>
      </c>
      <c r="H16" s="2" t="str">
        <f>"9791173556272"</f>
        <v>9791173556272</v>
      </c>
      <c r="I16" s="17" t="s">
        <v>8</v>
      </c>
    </row>
    <row r="17" spans="1:9" x14ac:dyDescent="0.3">
      <c r="A17" s="14">
        <v>15</v>
      </c>
      <c r="B17" s="5" t="s">
        <v>274</v>
      </c>
      <c r="C17" s="5" t="s">
        <v>275</v>
      </c>
      <c r="D17" s="5" t="s">
        <v>276</v>
      </c>
      <c r="E17" s="5" t="s">
        <v>277</v>
      </c>
      <c r="F17" s="5" t="s">
        <v>278</v>
      </c>
      <c r="G17" s="2">
        <v>2025</v>
      </c>
      <c r="H17" s="2" t="str">
        <f>"9791169851206"</f>
        <v>9791169851206</v>
      </c>
      <c r="I17" s="17" t="s">
        <v>8</v>
      </c>
    </row>
    <row r="18" spans="1:9" x14ac:dyDescent="0.3">
      <c r="A18" s="14">
        <v>16</v>
      </c>
      <c r="B18" s="5" t="s">
        <v>279</v>
      </c>
      <c r="C18" s="5" t="s">
        <v>280</v>
      </c>
      <c r="D18" s="5" t="s">
        <v>281</v>
      </c>
      <c r="E18" s="5" t="s">
        <v>282</v>
      </c>
      <c r="F18" s="5" t="s">
        <v>13</v>
      </c>
      <c r="G18" s="2">
        <v>2025</v>
      </c>
      <c r="H18" s="2" t="str">
        <f>"9791194530435"</f>
        <v>9791194530435</v>
      </c>
      <c r="I18" s="17" t="s">
        <v>8</v>
      </c>
    </row>
    <row r="19" spans="1:9" x14ac:dyDescent="0.3">
      <c r="A19" s="14">
        <v>17</v>
      </c>
      <c r="B19" s="5" t="s">
        <v>283</v>
      </c>
      <c r="C19" s="5" t="s">
        <v>284</v>
      </c>
      <c r="D19" s="5" t="s">
        <v>285</v>
      </c>
      <c r="E19" s="5" t="s">
        <v>286</v>
      </c>
      <c r="F19" s="5" t="s">
        <v>287</v>
      </c>
      <c r="G19" s="2">
        <v>2026</v>
      </c>
      <c r="H19" s="2" t="str">
        <f>"9791194184645"</f>
        <v>9791194184645</v>
      </c>
      <c r="I19" s="17" t="s">
        <v>8</v>
      </c>
    </row>
    <row r="20" spans="1:9" x14ac:dyDescent="0.3">
      <c r="A20" s="14">
        <v>18</v>
      </c>
      <c r="B20" s="5" t="s">
        <v>288</v>
      </c>
      <c r="C20" s="5" t="s">
        <v>289</v>
      </c>
      <c r="D20" s="5" t="s">
        <v>290</v>
      </c>
      <c r="E20" s="5" t="s">
        <v>291</v>
      </c>
      <c r="F20" s="5" t="s">
        <v>292</v>
      </c>
      <c r="G20" s="2">
        <v>2026</v>
      </c>
      <c r="H20" s="2" t="str">
        <f>"9788963196930"</f>
        <v>9788963196930</v>
      </c>
      <c r="I20" s="17" t="s">
        <v>8</v>
      </c>
    </row>
    <row r="21" spans="1:9" x14ac:dyDescent="0.3">
      <c r="A21" s="14">
        <v>19</v>
      </c>
      <c r="B21" s="5" t="s">
        <v>293</v>
      </c>
      <c r="C21" s="5" t="s">
        <v>294</v>
      </c>
      <c r="D21" s="5" t="s">
        <v>295</v>
      </c>
      <c r="E21" s="5" t="s">
        <v>296</v>
      </c>
      <c r="F21" s="5" t="s">
        <v>297</v>
      </c>
      <c r="G21" s="2">
        <v>2024</v>
      </c>
      <c r="H21" s="2" t="str">
        <f>"9791127555290"</f>
        <v>9791127555290</v>
      </c>
      <c r="I21" s="17" t="s">
        <v>8</v>
      </c>
    </row>
    <row r="22" spans="1:9" x14ac:dyDescent="0.3">
      <c r="A22" s="14">
        <v>20</v>
      </c>
      <c r="B22" s="5" t="s">
        <v>298</v>
      </c>
      <c r="C22" s="5" t="s">
        <v>299</v>
      </c>
      <c r="D22" s="5" t="s">
        <v>300</v>
      </c>
      <c r="E22" s="5" t="s">
        <v>296</v>
      </c>
      <c r="F22" s="5" t="s">
        <v>297</v>
      </c>
      <c r="G22" s="2">
        <v>2024</v>
      </c>
      <c r="H22" s="2" t="str">
        <f>"9791127555283"</f>
        <v>9791127555283</v>
      </c>
      <c r="I22" s="17" t="s">
        <v>8</v>
      </c>
    </row>
    <row r="23" spans="1:9" x14ac:dyDescent="0.3">
      <c r="A23" s="14">
        <v>21</v>
      </c>
      <c r="B23" s="5" t="s">
        <v>301</v>
      </c>
      <c r="C23" s="5" t="s">
        <v>302</v>
      </c>
      <c r="D23" s="5" t="s">
        <v>303</v>
      </c>
      <c r="E23" s="5" t="s">
        <v>304</v>
      </c>
      <c r="F23" s="5" t="s">
        <v>21</v>
      </c>
      <c r="G23" s="2">
        <v>2026</v>
      </c>
      <c r="H23" s="2" t="str">
        <f>"9791138862660"</f>
        <v>9791138862660</v>
      </c>
      <c r="I23" s="17" t="s">
        <v>8</v>
      </c>
    </row>
    <row r="24" spans="1:9" x14ac:dyDescent="0.3">
      <c r="A24" s="14">
        <v>22</v>
      </c>
      <c r="B24" s="5" t="s">
        <v>305</v>
      </c>
      <c r="C24" s="5" t="s">
        <v>306</v>
      </c>
      <c r="D24" s="5" t="s">
        <v>307</v>
      </c>
      <c r="E24" s="5" t="s">
        <v>308</v>
      </c>
      <c r="F24" s="5" t="s">
        <v>309</v>
      </c>
      <c r="G24" s="2">
        <v>2026</v>
      </c>
      <c r="H24" s="2" t="str">
        <f>"9788998746537"</f>
        <v>9788998746537</v>
      </c>
      <c r="I24" s="17" t="s">
        <v>8</v>
      </c>
    </row>
    <row r="25" spans="1:9" x14ac:dyDescent="0.3">
      <c r="A25" s="14">
        <v>23</v>
      </c>
      <c r="B25" s="5" t="s">
        <v>310</v>
      </c>
      <c r="C25" s="5" t="s">
        <v>311</v>
      </c>
      <c r="D25" s="5" t="s">
        <v>312</v>
      </c>
      <c r="E25" s="5" t="s">
        <v>313</v>
      </c>
      <c r="F25" s="5" t="s">
        <v>314</v>
      </c>
      <c r="G25" s="2">
        <v>2026</v>
      </c>
      <c r="H25" s="2" t="str">
        <f>"9791168226074"</f>
        <v>9791168226074</v>
      </c>
      <c r="I25" s="17" t="s">
        <v>8</v>
      </c>
    </row>
    <row r="26" spans="1:9" x14ac:dyDescent="0.3">
      <c r="A26" s="14">
        <v>24</v>
      </c>
      <c r="B26" s="5" t="s">
        <v>315</v>
      </c>
      <c r="C26" s="5" t="s">
        <v>316</v>
      </c>
      <c r="D26" s="5" t="s">
        <v>317</v>
      </c>
      <c r="E26" s="5" t="s">
        <v>318</v>
      </c>
      <c r="F26" s="5" t="s">
        <v>319</v>
      </c>
      <c r="G26" s="2">
        <v>2026</v>
      </c>
      <c r="H26" s="2" t="str">
        <f>"9791166292712"</f>
        <v>9791166292712</v>
      </c>
      <c r="I26" s="17" t="s">
        <v>8</v>
      </c>
    </row>
    <row r="27" spans="1:9" x14ac:dyDescent="0.3">
      <c r="A27" s="14">
        <v>25</v>
      </c>
      <c r="B27" s="5" t="s">
        <v>320</v>
      </c>
      <c r="C27" s="5" t="s">
        <v>321</v>
      </c>
      <c r="D27" s="5" t="s">
        <v>322</v>
      </c>
      <c r="E27" s="5" t="s">
        <v>323</v>
      </c>
      <c r="F27" s="5" t="s">
        <v>324</v>
      </c>
      <c r="G27" s="2">
        <v>2026</v>
      </c>
      <c r="H27" s="2" t="str">
        <f>"9788935215133"</f>
        <v>9788935215133</v>
      </c>
      <c r="I27" s="17" t="s">
        <v>8</v>
      </c>
    </row>
    <row r="28" spans="1:9" x14ac:dyDescent="0.3">
      <c r="A28" s="14">
        <v>26</v>
      </c>
      <c r="B28" s="5" t="s">
        <v>325</v>
      </c>
      <c r="C28" s="5" t="s">
        <v>326</v>
      </c>
      <c r="D28" s="5" t="s">
        <v>327</v>
      </c>
      <c r="E28" s="5" t="s">
        <v>328</v>
      </c>
      <c r="F28" s="5" t="s">
        <v>329</v>
      </c>
      <c r="G28" s="2">
        <v>2026</v>
      </c>
      <c r="H28" s="2" t="str">
        <f>"9791199149755"</f>
        <v>9791199149755</v>
      </c>
      <c r="I28" s="17" t="s">
        <v>8</v>
      </c>
    </row>
    <row r="29" spans="1:9" x14ac:dyDescent="0.3">
      <c r="A29" s="14">
        <v>27</v>
      </c>
      <c r="B29" s="5" t="s">
        <v>330</v>
      </c>
      <c r="C29" s="5" t="s">
        <v>331</v>
      </c>
      <c r="D29" s="5" t="s">
        <v>332</v>
      </c>
      <c r="E29" s="5" t="s">
        <v>333</v>
      </c>
      <c r="F29" s="5" t="s">
        <v>334</v>
      </c>
      <c r="G29" s="2">
        <v>2026</v>
      </c>
      <c r="H29" s="2" t="str">
        <f>"9791124336557"</f>
        <v>9791124336557</v>
      </c>
      <c r="I29" s="17" t="s">
        <v>8</v>
      </c>
    </row>
    <row r="30" spans="1:9" x14ac:dyDescent="0.3">
      <c r="A30" s="14">
        <v>28</v>
      </c>
      <c r="B30" s="5" t="s">
        <v>335</v>
      </c>
      <c r="C30" s="5" t="s">
        <v>336</v>
      </c>
      <c r="D30" s="5" t="s">
        <v>337</v>
      </c>
      <c r="E30" s="5" t="s">
        <v>338</v>
      </c>
      <c r="F30" s="5" t="s">
        <v>339</v>
      </c>
      <c r="G30" s="2">
        <v>2026</v>
      </c>
      <c r="H30" s="2" t="str">
        <f>"9791194140153"</f>
        <v>9791194140153</v>
      </c>
      <c r="I30" s="17" t="s">
        <v>8</v>
      </c>
    </row>
    <row r="31" spans="1:9" x14ac:dyDescent="0.3">
      <c r="A31" s="14">
        <v>29</v>
      </c>
      <c r="B31" s="5" t="s">
        <v>340</v>
      </c>
      <c r="C31" s="5" t="s">
        <v>341</v>
      </c>
      <c r="D31" s="5" t="s">
        <v>342</v>
      </c>
      <c r="E31" s="5" t="s">
        <v>343</v>
      </c>
      <c r="F31" s="5" t="s">
        <v>344</v>
      </c>
      <c r="G31" s="2">
        <v>2025</v>
      </c>
      <c r="H31" s="2" t="str">
        <f>"9791186643228"</f>
        <v>9791186643228</v>
      </c>
      <c r="I31" s="17" t="s">
        <v>8</v>
      </c>
    </row>
    <row r="32" spans="1:9" x14ac:dyDescent="0.3">
      <c r="A32" s="14">
        <v>30</v>
      </c>
      <c r="B32" s="5" t="s">
        <v>345</v>
      </c>
      <c r="C32" s="5" t="s">
        <v>346</v>
      </c>
      <c r="D32" s="5" t="s">
        <v>347</v>
      </c>
      <c r="E32" s="5" t="s">
        <v>348</v>
      </c>
      <c r="F32" s="5" t="s">
        <v>349</v>
      </c>
      <c r="G32" s="2">
        <v>2025</v>
      </c>
      <c r="H32" s="2" t="str">
        <f>"9788931025514"</f>
        <v>9788931025514</v>
      </c>
      <c r="I32" s="17" t="s">
        <v>8</v>
      </c>
    </row>
    <row r="33" spans="1:9" x14ac:dyDescent="0.3">
      <c r="A33" s="14">
        <v>31</v>
      </c>
      <c r="B33" s="5" t="s">
        <v>350</v>
      </c>
      <c r="C33" s="5" t="s">
        <v>351</v>
      </c>
      <c r="D33" s="5" t="s">
        <v>352</v>
      </c>
      <c r="E33" s="5" t="s">
        <v>353</v>
      </c>
      <c r="F33" s="5" t="s">
        <v>354</v>
      </c>
      <c r="G33" s="2">
        <v>2026</v>
      </c>
      <c r="H33" s="2" t="str">
        <f>"9788932045603"</f>
        <v>9788932045603</v>
      </c>
      <c r="I33" s="17" t="s">
        <v>8</v>
      </c>
    </row>
    <row r="34" spans="1:9" x14ac:dyDescent="0.3">
      <c r="A34" s="14">
        <v>32</v>
      </c>
      <c r="B34" s="5" t="s">
        <v>355</v>
      </c>
      <c r="C34" s="5" t="s">
        <v>356</v>
      </c>
      <c r="D34" s="5" t="s">
        <v>357</v>
      </c>
      <c r="E34" s="5" t="s">
        <v>358</v>
      </c>
      <c r="F34" s="5" t="s">
        <v>359</v>
      </c>
      <c r="G34" s="2">
        <v>2026</v>
      </c>
      <c r="H34" s="2" t="str">
        <f>"9791175010611"</f>
        <v>9791175010611</v>
      </c>
      <c r="I34" s="17" t="s">
        <v>8</v>
      </c>
    </row>
    <row r="35" spans="1:9" x14ac:dyDescent="0.3">
      <c r="A35" s="14">
        <v>33</v>
      </c>
      <c r="B35" s="5" t="s">
        <v>360</v>
      </c>
      <c r="C35" s="5" t="s">
        <v>361</v>
      </c>
      <c r="D35" s="5" t="s">
        <v>362</v>
      </c>
      <c r="E35" s="5" t="s">
        <v>363</v>
      </c>
      <c r="F35" s="5" t="s">
        <v>9</v>
      </c>
      <c r="G35" s="2">
        <v>2026</v>
      </c>
      <c r="H35" s="2" t="str">
        <f>"9791141617028"</f>
        <v>9791141617028</v>
      </c>
      <c r="I35" s="17" t="s">
        <v>8</v>
      </c>
    </row>
    <row r="36" spans="1:9" x14ac:dyDescent="0.3">
      <c r="A36" s="14">
        <v>34</v>
      </c>
      <c r="B36" s="5" t="s">
        <v>364</v>
      </c>
      <c r="C36" s="5" t="s">
        <v>365</v>
      </c>
      <c r="D36" s="5" t="s">
        <v>366</v>
      </c>
      <c r="E36" s="5" t="s">
        <v>367</v>
      </c>
      <c r="F36" s="5" t="s">
        <v>368</v>
      </c>
      <c r="G36" s="2">
        <v>2026</v>
      </c>
      <c r="H36" s="2" t="str">
        <f>"9791176610025"</f>
        <v>9791176610025</v>
      </c>
      <c r="I36" s="17" t="s">
        <v>8</v>
      </c>
    </row>
    <row r="37" spans="1:9" x14ac:dyDescent="0.3">
      <c r="A37" s="14">
        <v>35</v>
      </c>
      <c r="B37" s="5" t="s">
        <v>369</v>
      </c>
      <c r="C37" s="5" t="s">
        <v>370</v>
      </c>
      <c r="D37" s="5" t="s">
        <v>371</v>
      </c>
      <c r="E37" s="5" t="s">
        <v>372</v>
      </c>
      <c r="F37" s="5" t="s">
        <v>224</v>
      </c>
      <c r="G37" s="2">
        <v>2024</v>
      </c>
      <c r="H37" s="2" t="str">
        <f>"9788937456541"</f>
        <v>9788937456541</v>
      </c>
      <c r="I37" s="17" t="s">
        <v>8</v>
      </c>
    </row>
    <row r="38" spans="1:9" x14ac:dyDescent="0.3">
      <c r="A38" s="14">
        <v>36</v>
      </c>
      <c r="B38" s="5" t="s">
        <v>373</v>
      </c>
      <c r="C38" s="5" t="s">
        <v>374</v>
      </c>
      <c r="D38" s="5" t="s">
        <v>375</v>
      </c>
      <c r="E38" s="5" t="s">
        <v>376</v>
      </c>
      <c r="F38" s="5" t="s">
        <v>377</v>
      </c>
      <c r="G38" s="2">
        <v>2026</v>
      </c>
      <c r="H38" s="2" t="str">
        <f>"9791173327063"</f>
        <v>9791173327063</v>
      </c>
      <c r="I38" s="17" t="s">
        <v>8</v>
      </c>
    </row>
    <row r="39" spans="1:9" x14ac:dyDescent="0.3">
      <c r="A39" s="14">
        <v>37</v>
      </c>
      <c r="B39" s="5" t="s">
        <v>378</v>
      </c>
      <c r="C39" s="5" t="s">
        <v>379</v>
      </c>
      <c r="D39" s="5" t="s">
        <v>380</v>
      </c>
      <c r="E39" s="5" t="s">
        <v>376</v>
      </c>
      <c r="F39" s="5" t="s">
        <v>377</v>
      </c>
      <c r="G39" s="2">
        <v>2026</v>
      </c>
      <c r="H39" s="2" t="str">
        <f>"9791173327070"</f>
        <v>9791173327070</v>
      </c>
      <c r="I39" s="17" t="s">
        <v>8</v>
      </c>
    </row>
    <row r="40" spans="1:9" x14ac:dyDescent="0.3">
      <c r="A40" s="14">
        <v>38</v>
      </c>
      <c r="B40" s="5" t="s">
        <v>381</v>
      </c>
      <c r="C40" s="5" t="s">
        <v>382</v>
      </c>
      <c r="D40" s="5" t="s">
        <v>383</v>
      </c>
      <c r="E40" s="5" t="s">
        <v>384</v>
      </c>
      <c r="F40" s="5" t="s">
        <v>9</v>
      </c>
      <c r="G40" s="2">
        <v>2026</v>
      </c>
      <c r="H40" s="2" t="str">
        <f>"9791141617196"</f>
        <v>9791141617196</v>
      </c>
      <c r="I40" s="17" t="s">
        <v>8</v>
      </c>
    </row>
    <row r="41" spans="1:9" x14ac:dyDescent="0.3">
      <c r="A41" s="14">
        <v>39</v>
      </c>
      <c r="B41" s="5" t="s">
        <v>385</v>
      </c>
      <c r="C41" s="5" t="s">
        <v>386</v>
      </c>
      <c r="D41" s="5" t="s">
        <v>387</v>
      </c>
      <c r="E41" s="5" t="s">
        <v>388</v>
      </c>
      <c r="F41" s="5" t="s">
        <v>389</v>
      </c>
      <c r="G41" s="2">
        <v>2026</v>
      </c>
      <c r="H41" s="2" t="str">
        <f>"9791187812456"</f>
        <v>9791187812456</v>
      </c>
      <c r="I41" s="17" t="s">
        <v>8</v>
      </c>
    </row>
    <row r="42" spans="1:9" x14ac:dyDescent="0.3">
      <c r="A42" s="14">
        <v>40</v>
      </c>
      <c r="B42" s="5" t="s">
        <v>390</v>
      </c>
      <c r="C42" s="5" t="s">
        <v>391</v>
      </c>
      <c r="D42" s="5" t="s">
        <v>392</v>
      </c>
      <c r="E42" s="5" t="s">
        <v>393</v>
      </c>
      <c r="F42" s="5" t="s">
        <v>394</v>
      </c>
      <c r="G42" s="2">
        <v>2026</v>
      </c>
      <c r="H42" s="2" t="str">
        <f>"9788965138310"</f>
        <v>9788965138310</v>
      </c>
      <c r="I42" s="17" t="s">
        <v>8</v>
      </c>
    </row>
    <row r="43" spans="1:9" x14ac:dyDescent="0.3">
      <c r="A43" s="14">
        <v>41</v>
      </c>
      <c r="B43" s="5" t="s">
        <v>395</v>
      </c>
      <c r="C43" s="5" t="s">
        <v>396</v>
      </c>
      <c r="D43" s="5" t="s">
        <v>397</v>
      </c>
      <c r="E43" s="5" t="s">
        <v>398</v>
      </c>
      <c r="F43" s="5" t="s">
        <v>399</v>
      </c>
      <c r="G43" s="2">
        <v>2026</v>
      </c>
      <c r="H43" s="2" t="str">
        <f>"9791199914018"</f>
        <v>9791199914018</v>
      </c>
      <c r="I43" s="17" t="s">
        <v>8</v>
      </c>
    </row>
    <row r="44" spans="1:9" x14ac:dyDescent="0.3">
      <c r="A44" s="14">
        <v>42</v>
      </c>
      <c r="B44" s="5" t="s">
        <v>400</v>
      </c>
      <c r="C44" s="5" t="s">
        <v>401</v>
      </c>
      <c r="D44" s="5" t="s">
        <v>402</v>
      </c>
      <c r="E44" s="5" t="s">
        <v>403</v>
      </c>
      <c r="F44" s="5" t="s">
        <v>15</v>
      </c>
      <c r="G44" s="2">
        <v>2026</v>
      </c>
      <c r="H44" s="2" t="str">
        <f>"9791167376817"</f>
        <v>9791167376817</v>
      </c>
      <c r="I44" s="17" t="s">
        <v>8</v>
      </c>
    </row>
    <row r="45" spans="1:9" x14ac:dyDescent="0.3">
      <c r="A45" s="14">
        <v>43</v>
      </c>
      <c r="B45" s="5" t="s">
        <v>404</v>
      </c>
      <c r="C45" s="5" t="s">
        <v>405</v>
      </c>
      <c r="D45" s="5" t="s">
        <v>406</v>
      </c>
      <c r="E45" s="5" t="s">
        <v>19</v>
      </c>
      <c r="F45" s="5" t="s">
        <v>20</v>
      </c>
      <c r="G45" s="2">
        <v>2025</v>
      </c>
      <c r="H45" s="2" t="str">
        <f>"9791199401044"</f>
        <v>9791199401044</v>
      </c>
      <c r="I45" s="17" t="s">
        <v>8</v>
      </c>
    </row>
    <row r="46" spans="1:9" x14ac:dyDescent="0.3">
      <c r="A46" s="14">
        <v>44</v>
      </c>
      <c r="B46" s="5" t="s">
        <v>407</v>
      </c>
      <c r="C46" s="5" t="s">
        <v>408</v>
      </c>
      <c r="D46" s="5" t="s">
        <v>409</v>
      </c>
      <c r="E46" s="5" t="s">
        <v>410</v>
      </c>
      <c r="F46" s="5" t="s">
        <v>411</v>
      </c>
      <c r="G46" s="2">
        <v>2026</v>
      </c>
      <c r="H46" s="2" t="str">
        <f>"9791124038581"</f>
        <v>9791124038581</v>
      </c>
      <c r="I46" s="17" t="s">
        <v>8</v>
      </c>
    </row>
    <row r="47" spans="1:9" x14ac:dyDescent="0.3">
      <c r="A47" s="14">
        <v>45</v>
      </c>
      <c r="B47" s="5" t="s">
        <v>412</v>
      </c>
      <c r="C47" s="5" t="s">
        <v>413</v>
      </c>
      <c r="D47" s="5" t="s">
        <v>414</v>
      </c>
      <c r="E47" s="5" t="s">
        <v>415</v>
      </c>
      <c r="F47" s="5" t="s">
        <v>9</v>
      </c>
      <c r="G47" s="2">
        <v>2026</v>
      </c>
      <c r="H47" s="2" t="str">
        <f>"9791141615444"</f>
        <v>9791141615444</v>
      </c>
      <c r="I47" s="17" t="s">
        <v>8</v>
      </c>
    </row>
    <row r="48" spans="1:9" x14ac:dyDescent="0.3">
      <c r="A48" s="14"/>
      <c r="B48" s="5" t="s">
        <v>416</v>
      </c>
      <c r="C48" s="5" t="s">
        <v>417</v>
      </c>
      <c r="D48" s="5" t="s">
        <v>418</v>
      </c>
      <c r="E48" s="5" t="s">
        <v>419</v>
      </c>
      <c r="F48" s="5" t="s">
        <v>14</v>
      </c>
      <c r="G48" s="2">
        <v>2026</v>
      </c>
      <c r="H48" s="2" t="str">
        <f>"9791124638033"</f>
        <v>9791124638033</v>
      </c>
      <c r="I48" s="17" t="s">
        <v>8</v>
      </c>
    </row>
    <row r="49" spans="1:9" x14ac:dyDescent="0.3">
      <c r="A49" s="14"/>
      <c r="B49" s="5" t="s">
        <v>420</v>
      </c>
      <c r="C49" s="5" t="s">
        <v>421</v>
      </c>
      <c r="D49" s="5" t="s">
        <v>422</v>
      </c>
      <c r="E49" s="5" t="s">
        <v>423</v>
      </c>
      <c r="F49" s="5" t="s">
        <v>31</v>
      </c>
      <c r="G49" s="2">
        <v>2026</v>
      </c>
      <c r="H49" s="2" t="str">
        <f>"9791176610858"</f>
        <v>9791176610858</v>
      </c>
      <c r="I49" s="17" t="s">
        <v>8</v>
      </c>
    </row>
    <row r="50" spans="1:9" x14ac:dyDescent="0.3">
      <c r="A50" s="14"/>
      <c r="B50" s="5" t="s">
        <v>424</v>
      </c>
      <c r="C50" s="5" t="s">
        <v>425</v>
      </c>
      <c r="D50" s="5" t="s">
        <v>426</v>
      </c>
      <c r="E50" s="5" t="s">
        <v>427</v>
      </c>
      <c r="F50" s="5" t="s">
        <v>428</v>
      </c>
      <c r="G50" s="2">
        <v>2026</v>
      </c>
      <c r="H50" s="2" t="str">
        <f>"9791199489578"</f>
        <v>9791199489578</v>
      </c>
      <c r="I50" s="17" t="s">
        <v>8</v>
      </c>
    </row>
    <row r="51" spans="1:9" x14ac:dyDescent="0.3">
      <c r="A51" s="14"/>
      <c r="B51" s="5" t="s">
        <v>429</v>
      </c>
      <c r="C51" s="5" t="s">
        <v>430</v>
      </c>
      <c r="D51" s="5" t="s">
        <v>431</v>
      </c>
      <c r="E51" s="5" t="s">
        <v>432</v>
      </c>
      <c r="F51" s="5" t="s">
        <v>10</v>
      </c>
      <c r="G51" s="2">
        <v>2026</v>
      </c>
      <c r="H51" s="2" t="str">
        <f>"9788936431723"</f>
        <v>9788936431723</v>
      </c>
      <c r="I51" s="17" t="s">
        <v>8</v>
      </c>
    </row>
    <row r="52" spans="1:9" x14ac:dyDescent="0.3">
      <c r="A52" s="14"/>
      <c r="B52" s="5" t="s">
        <v>433</v>
      </c>
      <c r="C52" s="5" t="s">
        <v>434</v>
      </c>
      <c r="D52" s="5" t="s">
        <v>435</v>
      </c>
      <c r="E52" s="5" t="s">
        <v>436</v>
      </c>
      <c r="F52" s="5" t="s">
        <v>437</v>
      </c>
      <c r="G52" s="2">
        <v>2026</v>
      </c>
      <c r="H52" s="2" t="str">
        <f>"9788972918936"</f>
        <v>9788972918936</v>
      </c>
      <c r="I52" s="17" t="s">
        <v>8</v>
      </c>
    </row>
    <row r="53" spans="1:9" x14ac:dyDescent="0.3">
      <c r="A53" s="14"/>
      <c r="B53" s="5" t="s">
        <v>438</v>
      </c>
      <c r="C53" s="5" t="s">
        <v>439</v>
      </c>
      <c r="D53" s="5" t="s">
        <v>440</v>
      </c>
      <c r="E53" s="5" t="s">
        <v>441</v>
      </c>
      <c r="F53" s="5" t="s">
        <v>442</v>
      </c>
      <c r="G53" s="2">
        <v>2026</v>
      </c>
      <c r="H53" s="2" t="str">
        <f>"9791197599415"</f>
        <v>9791197599415</v>
      </c>
      <c r="I53" s="17" t="s">
        <v>8</v>
      </c>
    </row>
    <row r="54" spans="1:9" x14ac:dyDescent="0.3">
      <c r="A54" s="14"/>
      <c r="B54" s="5" t="s">
        <v>443</v>
      </c>
      <c r="C54" s="5" t="s">
        <v>444</v>
      </c>
      <c r="D54" s="5" t="s">
        <v>445</v>
      </c>
      <c r="E54" s="5" t="s">
        <v>446</v>
      </c>
      <c r="F54" s="5" t="s">
        <v>18</v>
      </c>
      <c r="G54" s="2">
        <v>2026</v>
      </c>
      <c r="H54" s="2" t="str">
        <f>"9791175772892"</f>
        <v>9791175772892</v>
      </c>
      <c r="I54" s="17" t="s">
        <v>8</v>
      </c>
    </row>
    <row r="55" spans="1:9" x14ac:dyDescent="0.3">
      <c r="A55" s="14"/>
      <c r="B55" s="5" t="s">
        <v>447</v>
      </c>
      <c r="C55" s="5" t="s">
        <v>448</v>
      </c>
      <c r="D55" s="5" t="s">
        <v>449</v>
      </c>
      <c r="E55" s="5" t="s">
        <v>450</v>
      </c>
      <c r="F55" s="5" t="s">
        <v>11</v>
      </c>
      <c r="G55" s="2">
        <v>2026</v>
      </c>
      <c r="H55" s="2" t="str">
        <f>"9788901300092"</f>
        <v>9788901300092</v>
      </c>
      <c r="I55" s="17" t="s">
        <v>8</v>
      </c>
    </row>
    <row r="56" spans="1:9" x14ac:dyDescent="0.3">
      <c r="A56" s="14"/>
      <c r="B56" s="5" t="s">
        <v>451</v>
      </c>
      <c r="C56" s="5" t="s">
        <v>452</v>
      </c>
      <c r="D56" s="5" t="s">
        <v>453</v>
      </c>
      <c r="E56" s="5" t="s">
        <v>454</v>
      </c>
      <c r="F56" s="5" t="s">
        <v>455</v>
      </c>
      <c r="G56" s="2">
        <v>2025</v>
      </c>
      <c r="H56" s="2" t="str">
        <f>"9791112083494"</f>
        <v>9791112083494</v>
      </c>
      <c r="I56" s="17" t="s">
        <v>8</v>
      </c>
    </row>
    <row r="57" spans="1:9" x14ac:dyDescent="0.3">
      <c r="A57" s="14"/>
      <c r="B57" s="5" t="s">
        <v>456</v>
      </c>
      <c r="C57" s="5" t="s">
        <v>457</v>
      </c>
      <c r="D57" s="5" t="s">
        <v>458</v>
      </c>
      <c r="E57" s="5" t="s">
        <v>454</v>
      </c>
      <c r="F57" s="5" t="s">
        <v>455</v>
      </c>
      <c r="G57" s="2">
        <v>2026</v>
      </c>
      <c r="H57" s="2" t="str">
        <f>"9791112237378"</f>
        <v>9791112237378</v>
      </c>
      <c r="I57" s="17" t="s">
        <v>8</v>
      </c>
    </row>
    <row r="58" spans="1:9" x14ac:dyDescent="0.3">
      <c r="A58" s="14"/>
      <c r="B58" s="5" t="s">
        <v>459</v>
      </c>
      <c r="C58" s="5" t="s">
        <v>460</v>
      </c>
      <c r="D58" s="5" t="s">
        <v>461</v>
      </c>
      <c r="E58" s="5" t="s">
        <v>462</v>
      </c>
      <c r="F58" s="5" t="s">
        <v>359</v>
      </c>
      <c r="G58" s="2">
        <v>2024</v>
      </c>
      <c r="H58" s="2" t="str">
        <f>"9791193412213"</f>
        <v>9791193412213</v>
      </c>
      <c r="I58" s="17" t="s">
        <v>8</v>
      </c>
    </row>
    <row r="59" spans="1:9" ht="17.25" thickBot="1" x14ac:dyDescent="0.35">
      <c r="A59" s="15"/>
      <c r="B59" s="16" t="s">
        <v>463</v>
      </c>
      <c r="C59" s="16" t="s">
        <v>464</v>
      </c>
      <c r="D59" s="16" t="s">
        <v>465</v>
      </c>
      <c r="E59" s="16" t="s">
        <v>466</v>
      </c>
      <c r="F59" s="16" t="s">
        <v>16</v>
      </c>
      <c r="G59" s="18">
        <v>2025</v>
      </c>
      <c r="H59" s="18" t="str">
        <f>"9791171717279"</f>
        <v>9791171717279</v>
      </c>
      <c r="I59" s="19" t="s">
        <v>8</v>
      </c>
    </row>
  </sheetData>
  <sortState xmlns:xlrd2="http://schemas.microsoft.com/office/spreadsheetml/2017/richdata2" ref="B3:H47">
    <sortCondition ref="B3:B47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0D2-E207-46FE-AA20-3C16B28C381F}">
  <dimension ref="A1:I44"/>
  <sheetViews>
    <sheetView zoomScale="85" zoomScaleNormal="85" workbookViewId="0">
      <selection activeCell="J1" sqref="J1:XFD1048576"/>
    </sheetView>
  </sheetViews>
  <sheetFormatPr defaultColWidth="0" defaultRowHeight="16.5" zeroHeight="1" x14ac:dyDescent="0.3"/>
  <cols>
    <col min="1" max="1" width="8.25" style="5" customWidth="1"/>
    <col min="2" max="2" width="16.125" style="5" customWidth="1"/>
    <col min="3" max="3" width="20.875" style="5" customWidth="1"/>
    <col min="4" max="4" width="61.625" style="5" customWidth="1"/>
    <col min="5" max="5" width="35.75" style="5" customWidth="1"/>
    <col min="6" max="6" width="17.125" style="5" customWidth="1"/>
    <col min="7" max="7" width="9" style="2" customWidth="1"/>
    <col min="8" max="8" width="16.875" style="2" customWidth="1"/>
    <col min="9" max="9" width="19.75" style="2" customWidth="1"/>
    <col min="10" max="16384" width="9" hidden="1"/>
  </cols>
  <sheetData>
    <row r="1" spans="1:9" ht="31.5" x14ac:dyDescent="0.3">
      <c r="A1" s="7" t="s">
        <v>204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3" t="s">
        <v>203</v>
      </c>
      <c r="I2" s="3" t="s">
        <v>0</v>
      </c>
    </row>
    <row r="3" spans="1:9" x14ac:dyDescent="0.3">
      <c r="A3" s="5">
        <v>1</v>
      </c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2">
        <v>2026</v>
      </c>
      <c r="H3" s="2" t="str">
        <f>"9791130662893"</f>
        <v>9791130662893</v>
      </c>
      <c r="I3" s="2" t="s">
        <v>7</v>
      </c>
    </row>
    <row r="4" spans="1:9" x14ac:dyDescent="0.3">
      <c r="A4" s="5">
        <v>2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  <c r="G4" s="2">
        <v>2025</v>
      </c>
      <c r="H4" s="2" t="str">
        <f>"9791173576027"</f>
        <v>9791173576027</v>
      </c>
      <c r="I4" s="2" t="s">
        <v>7</v>
      </c>
    </row>
    <row r="5" spans="1:9" x14ac:dyDescent="0.3">
      <c r="A5" s="5">
        <v>3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16</v>
      </c>
      <c r="G5" s="2">
        <v>2026</v>
      </c>
      <c r="H5" s="2" t="str">
        <f>"9791192655956"</f>
        <v>9791192655956</v>
      </c>
      <c r="I5" s="2" t="s">
        <v>7</v>
      </c>
    </row>
    <row r="6" spans="1:9" x14ac:dyDescent="0.3">
      <c r="A6" s="5">
        <v>4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2">
        <v>2024</v>
      </c>
      <c r="H6" s="2" t="str">
        <f>"9788997313792"</f>
        <v>9788997313792</v>
      </c>
      <c r="I6" s="2" t="s">
        <v>7</v>
      </c>
    </row>
    <row r="7" spans="1:9" x14ac:dyDescent="0.3">
      <c r="A7" s="5">
        <v>5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45</v>
      </c>
      <c r="G7" s="2">
        <v>2025</v>
      </c>
      <c r="H7" s="2" t="str">
        <f>"9788934917892"</f>
        <v>9788934917892</v>
      </c>
      <c r="I7" s="2" t="s">
        <v>7</v>
      </c>
    </row>
    <row r="8" spans="1:9" x14ac:dyDescent="0.3">
      <c r="A8" s="5">
        <v>6</v>
      </c>
      <c r="B8" s="5" t="s">
        <v>46</v>
      </c>
      <c r="C8" s="5" t="s">
        <v>47</v>
      </c>
      <c r="D8" s="5" t="s">
        <v>48</v>
      </c>
      <c r="E8" s="5" t="s">
        <v>49</v>
      </c>
      <c r="F8" s="5" t="s">
        <v>26</v>
      </c>
      <c r="G8" s="2">
        <v>2026</v>
      </c>
      <c r="H8" s="2" t="str">
        <f>"9791130682419"</f>
        <v>9791130682419</v>
      </c>
      <c r="I8" s="2" t="s">
        <v>7</v>
      </c>
    </row>
    <row r="9" spans="1:9" x14ac:dyDescent="0.3">
      <c r="A9" s="5">
        <v>7</v>
      </c>
      <c r="B9" s="5" t="s">
        <v>50</v>
      </c>
      <c r="C9" s="5" t="s">
        <v>51</v>
      </c>
      <c r="D9" s="5" t="s">
        <v>52</v>
      </c>
      <c r="E9" s="5" t="s">
        <v>53</v>
      </c>
      <c r="F9" s="5" t="s">
        <v>54</v>
      </c>
      <c r="G9" s="2">
        <v>2026</v>
      </c>
      <c r="H9" s="2" t="str">
        <f>"9791193939574"</f>
        <v>9791193939574</v>
      </c>
      <c r="I9" s="2" t="s">
        <v>7</v>
      </c>
    </row>
    <row r="10" spans="1:9" x14ac:dyDescent="0.3">
      <c r="A10" s="5">
        <v>8</v>
      </c>
      <c r="B10" s="5" t="s">
        <v>55</v>
      </c>
      <c r="C10" s="5" t="s">
        <v>56</v>
      </c>
      <c r="D10" s="5" t="s">
        <v>57</v>
      </c>
      <c r="E10" s="5" t="s">
        <v>58</v>
      </c>
      <c r="F10" s="5" t="s">
        <v>59</v>
      </c>
      <c r="G10" s="2">
        <v>2023</v>
      </c>
      <c r="H10" s="2" t="str">
        <f>"9791129717566"</f>
        <v>9791129717566</v>
      </c>
      <c r="I10" s="2" t="s">
        <v>7</v>
      </c>
    </row>
    <row r="11" spans="1:9" x14ac:dyDescent="0.3">
      <c r="A11" s="5">
        <v>9</v>
      </c>
      <c r="B11" s="5" t="s">
        <v>60</v>
      </c>
      <c r="C11" s="5" t="s">
        <v>61</v>
      </c>
      <c r="D11" s="5" t="s">
        <v>62</v>
      </c>
      <c r="E11" s="5" t="s">
        <v>63</v>
      </c>
      <c r="F11" s="5" t="s">
        <v>64</v>
      </c>
      <c r="G11" s="2">
        <v>2025</v>
      </c>
      <c r="H11" s="2" t="str">
        <f>"9791192182773"</f>
        <v>9791192182773</v>
      </c>
      <c r="I11" s="2" t="s">
        <v>7</v>
      </c>
    </row>
    <row r="12" spans="1:9" x14ac:dyDescent="0.3">
      <c r="A12" s="5">
        <v>10</v>
      </c>
      <c r="B12" s="5" t="s">
        <v>65</v>
      </c>
      <c r="C12" s="5" t="s">
        <v>66</v>
      </c>
      <c r="D12" s="5" t="s">
        <v>67</v>
      </c>
      <c r="E12" s="5" t="s">
        <v>68</v>
      </c>
      <c r="F12" s="5" t="s">
        <v>69</v>
      </c>
      <c r="G12" s="2">
        <v>2026</v>
      </c>
      <c r="H12" s="2" t="str">
        <f>"9791174671264"</f>
        <v>9791174671264</v>
      </c>
      <c r="I12" s="2" t="s">
        <v>7</v>
      </c>
    </row>
    <row r="13" spans="1:9" x14ac:dyDescent="0.3">
      <c r="A13" s="5">
        <v>11</v>
      </c>
      <c r="B13" s="5" t="s">
        <v>70</v>
      </c>
      <c r="C13" s="5" t="s">
        <v>71</v>
      </c>
      <c r="D13" s="5" t="s">
        <v>72</v>
      </c>
      <c r="E13" s="5" t="s">
        <v>73</v>
      </c>
      <c r="F13" s="5" t="s">
        <v>20</v>
      </c>
      <c r="G13" s="2">
        <v>2026</v>
      </c>
      <c r="H13" s="2" t="str">
        <f>"9791124137437"</f>
        <v>9791124137437</v>
      </c>
      <c r="I13" s="2" t="s">
        <v>7</v>
      </c>
    </row>
    <row r="14" spans="1:9" x14ac:dyDescent="0.3">
      <c r="A14" s="5">
        <v>12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78</v>
      </c>
      <c r="G14" s="2">
        <v>2026</v>
      </c>
      <c r="H14" s="2" t="str">
        <f>"9791168343900"</f>
        <v>9791168343900</v>
      </c>
      <c r="I14" s="2" t="s">
        <v>7</v>
      </c>
    </row>
    <row r="15" spans="1:9" x14ac:dyDescent="0.3">
      <c r="A15" s="5">
        <v>13</v>
      </c>
      <c r="B15" s="5" t="s">
        <v>79</v>
      </c>
      <c r="C15" s="5" t="s">
        <v>80</v>
      </c>
      <c r="D15" s="5" t="s">
        <v>81</v>
      </c>
      <c r="E15" s="5" t="s">
        <v>82</v>
      </c>
      <c r="F15" s="5" t="s">
        <v>31</v>
      </c>
      <c r="G15" s="2">
        <v>2026</v>
      </c>
      <c r="H15" s="2" t="str">
        <f>"9791176610209"</f>
        <v>9791176610209</v>
      </c>
      <c r="I15" s="2" t="s">
        <v>7</v>
      </c>
    </row>
    <row r="16" spans="1:9" x14ac:dyDescent="0.3">
      <c r="A16" s="5">
        <v>14</v>
      </c>
      <c r="B16" s="5" t="s">
        <v>83</v>
      </c>
      <c r="C16" s="5" t="s">
        <v>84</v>
      </c>
      <c r="D16" s="5" t="s">
        <v>85</v>
      </c>
      <c r="E16" s="5" t="s">
        <v>86</v>
      </c>
      <c r="F16" s="5" t="s">
        <v>87</v>
      </c>
      <c r="G16" s="2">
        <v>2026</v>
      </c>
      <c r="H16" s="2" t="str">
        <f>"9788965795629"</f>
        <v>9788965795629</v>
      </c>
      <c r="I16" s="2" t="s">
        <v>7</v>
      </c>
    </row>
    <row r="17" spans="1:9" x14ac:dyDescent="0.3">
      <c r="A17" s="5">
        <v>15</v>
      </c>
      <c r="B17" s="5" t="s">
        <v>88</v>
      </c>
      <c r="C17" s="5" t="s">
        <v>89</v>
      </c>
      <c r="D17" s="5" t="s">
        <v>90</v>
      </c>
      <c r="E17" s="5" t="s">
        <v>91</v>
      </c>
      <c r="F17" s="5" t="s">
        <v>87</v>
      </c>
      <c r="G17" s="2">
        <v>2026</v>
      </c>
      <c r="H17" s="2" t="str">
        <f>"9788965795667"</f>
        <v>9788965795667</v>
      </c>
      <c r="I17" s="2" t="s">
        <v>7</v>
      </c>
    </row>
    <row r="18" spans="1:9" x14ac:dyDescent="0.3">
      <c r="A18" s="5">
        <v>16</v>
      </c>
      <c r="B18" s="5" t="s">
        <v>92</v>
      </c>
      <c r="C18" s="5" t="s">
        <v>93</v>
      </c>
      <c r="D18" s="5" t="s">
        <v>94</v>
      </c>
      <c r="E18" s="5" t="s">
        <v>95</v>
      </c>
      <c r="F18" s="5" t="s">
        <v>96</v>
      </c>
      <c r="G18" s="2">
        <v>2026</v>
      </c>
      <c r="H18" s="2" t="str">
        <f>"9791141182304"</f>
        <v>9791141182304</v>
      </c>
      <c r="I18" s="2" t="s">
        <v>7</v>
      </c>
    </row>
    <row r="19" spans="1:9" x14ac:dyDescent="0.3">
      <c r="A19" s="5">
        <v>17</v>
      </c>
      <c r="B19" s="5" t="s">
        <v>97</v>
      </c>
      <c r="C19" s="5" t="s">
        <v>98</v>
      </c>
      <c r="D19" s="5" t="s">
        <v>99</v>
      </c>
      <c r="E19" s="5" t="s">
        <v>95</v>
      </c>
      <c r="F19" s="5" t="s">
        <v>100</v>
      </c>
      <c r="G19" s="2">
        <v>2026</v>
      </c>
      <c r="H19" s="2" t="str">
        <f>"9791141186234"</f>
        <v>9791141186234</v>
      </c>
      <c r="I19" s="2" t="s">
        <v>7</v>
      </c>
    </row>
    <row r="20" spans="1:9" x14ac:dyDescent="0.3">
      <c r="A20" s="5">
        <v>18</v>
      </c>
      <c r="B20" s="5" t="s">
        <v>101</v>
      </c>
      <c r="C20" s="5" t="s">
        <v>102</v>
      </c>
      <c r="D20" s="5" t="s">
        <v>103</v>
      </c>
      <c r="E20" s="5" t="s">
        <v>104</v>
      </c>
      <c r="F20" s="5" t="s">
        <v>87</v>
      </c>
      <c r="G20" s="2">
        <v>2026</v>
      </c>
      <c r="H20" s="2" t="str">
        <f>"9788965796268"</f>
        <v>9788965796268</v>
      </c>
      <c r="I20" s="2" t="s">
        <v>7</v>
      </c>
    </row>
    <row r="21" spans="1:9" x14ac:dyDescent="0.3">
      <c r="A21" s="5">
        <v>19</v>
      </c>
      <c r="B21" s="5" t="s">
        <v>105</v>
      </c>
      <c r="C21" s="5" t="s">
        <v>106</v>
      </c>
      <c r="D21" s="5" t="s">
        <v>107</v>
      </c>
      <c r="E21" s="5" t="s">
        <v>108</v>
      </c>
      <c r="F21" s="5" t="s">
        <v>45</v>
      </c>
      <c r="G21" s="2">
        <v>2026</v>
      </c>
      <c r="H21" s="2" t="str">
        <f>"9791173325687"</f>
        <v>9791173325687</v>
      </c>
      <c r="I21" s="2" t="s">
        <v>7</v>
      </c>
    </row>
    <row r="22" spans="1:9" x14ac:dyDescent="0.3">
      <c r="A22" s="5">
        <v>20</v>
      </c>
      <c r="B22" s="5" t="s">
        <v>109</v>
      </c>
      <c r="C22" s="5" t="s">
        <v>110</v>
      </c>
      <c r="D22" s="5" t="s">
        <v>111</v>
      </c>
      <c r="E22" s="5" t="s">
        <v>112</v>
      </c>
      <c r="F22" s="5" t="s">
        <v>113</v>
      </c>
      <c r="G22" s="2">
        <v>2025</v>
      </c>
      <c r="H22" s="2" t="str">
        <f>"9791199748118"</f>
        <v>9791199748118</v>
      </c>
      <c r="I22" s="2" t="s">
        <v>7</v>
      </c>
    </row>
    <row r="23" spans="1:9" x14ac:dyDescent="0.3">
      <c r="A23" s="5">
        <v>21</v>
      </c>
      <c r="B23" s="5" t="s">
        <v>114</v>
      </c>
      <c r="C23" s="5" t="s">
        <v>115</v>
      </c>
      <c r="D23" s="5" t="s">
        <v>116</v>
      </c>
      <c r="E23" s="5" t="s">
        <v>117</v>
      </c>
      <c r="F23" s="5" t="s">
        <v>118</v>
      </c>
      <c r="G23" s="2">
        <v>2024</v>
      </c>
      <c r="H23" s="2" t="str">
        <f>"9791163143901"</f>
        <v>9791163143901</v>
      </c>
      <c r="I23" s="2" t="s">
        <v>7</v>
      </c>
    </row>
    <row r="24" spans="1:9" x14ac:dyDescent="0.3">
      <c r="A24" s="5">
        <v>22</v>
      </c>
      <c r="B24" s="5" t="s">
        <v>119</v>
      </c>
      <c r="C24" s="5" t="s">
        <v>120</v>
      </c>
      <c r="D24" s="5" t="s">
        <v>121</v>
      </c>
      <c r="E24" s="5" t="s">
        <v>122</v>
      </c>
      <c r="F24" s="5" t="s">
        <v>118</v>
      </c>
      <c r="G24" s="2">
        <v>2023</v>
      </c>
      <c r="H24" s="2" t="str">
        <f>"9791163144120"</f>
        <v>9791163144120</v>
      </c>
      <c r="I24" s="2" t="s">
        <v>7</v>
      </c>
    </row>
    <row r="25" spans="1:9" x14ac:dyDescent="0.3">
      <c r="A25" s="5">
        <v>23</v>
      </c>
      <c r="B25" s="5" t="s">
        <v>123</v>
      </c>
      <c r="C25" s="5" t="s">
        <v>124</v>
      </c>
      <c r="D25" s="5" t="s">
        <v>125</v>
      </c>
      <c r="E25" s="5" t="s">
        <v>126</v>
      </c>
      <c r="F25" s="5" t="s">
        <v>26</v>
      </c>
      <c r="G25" s="2">
        <v>2024</v>
      </c>
      <c r="H25" s="2" t="str">
        <f>"9791130656199"</f>
        <v>9791130656199</v>
      </c>
      <c r="I25" s="2" t="s">
        <v>7</v>
      </c>
    </row>
    <row r="26" spans="1:9" x14ac:dyDescent="0.3">
      <c r="A26" s="5">
        <v>24</v>
      </c>
      <c r="B26" s="5" t="s">
        <v>127</v>
      </c>
      <c r="C26" s="5" t="s">
        <v>128</v>
      </c>
      <c r="D26" s="5" t="s">
        <v>129</v>
      </c>
      <c r="E26" s="5" t="s">
        <v>130</v>
      </c>
      <c r="F26" s="5" t="s">
        <v>131</v>
      </c>
      <c r="G26" s="2">
        <v>2026</v>
      </c>
      <c r="H26" s="2" t="str">
        <f>"9788968309199"</f>
        <v>9788968309199</v>
      </c>
      <c r="I26" s="2" t="s">
        <v>7</v>
      </c>
    </row>
    <row r="27" spans="1:9" x14ac:dyDescent="0.3">
      <c r="A27" s="5">
        <v>25</v>
      </c>
      <c r="B27" s="5" t="s">
        <v>132</v>
      </c>
      <c r="C27" s="5" t="s">
        <v>133</v>
      </c>
      <c r="D27" s="5" t="s">
        <v>134</v>
      </c>
      <c r="E27" s="5" t="s">
        <v>135</v>
      </c>
      <c r="F27" s="5" t="s">
        <v>136</v>
      </c>
      <c r="G27" s="2">
        <v>2026</v>
      </c>
      <c r="H27" s="2" t="str">
        <f>"9791192665221"</f>
        <v>9791192665221</v>
      </c>
      <c r="I27" s="2" t="s">
        <v>7</v>
      </c>
    </row>
    <row r="28" spans="1:9" x14ac:dyDescent="0.3">
      <c r="A28" s="5">
        <v>26</v>
      </c>
      <c r="B28" s="5" t="s">
        <v>137</v>
      </c>
      <c r="C28" s="5" t="s">
        <v>138</v>
      </c>
      <c r="D28" s="5" t="s">
        <v>139</v>
      </c>
      <c r="E28" s="5" t="s">
        <v>58</v>
      </c>
      <c r="F28" s="5" t="s">
        <v>59</v>
      </c>
      <c r="G28" s="2">
        <v>2025</v>
      </c>
      <c r="H28" s="2" t="str">
        <f>"9791129718365"</f>
        <v>9791129718365</v>
      </c>
      <c r="I28" s="2" t="s">
        <v>7</v>
      </c>
    </row>
    <row r="29" spans="1:9" x14ac:dyDescent="0.3">
      <c r="A29" s="5">
        <v>27</v>
      </c>
      <c r="B29" s="5" t="s">
        <v>140</v>
      </c>
      <c r="C29" s="5" t="s">
        <v>141</v>
      </c>
      <c r="D29" s="5" t="s">
        <v>142</v>
      </c>
      <c r="E29" s="5" t="s">
        <v>30</v>
      </c>
      <c r="F29" s="5" t="s">
        <v>31</v>
      </c>
      <c r="G29" s="2">
        <v>2026</v>
      </c>
      <c r="H29" s="2" t="str">
        <f>"9791173576041"</f>
        <v>9791173576041</v>
      </c>
      <c r="I29" s="2" t="s">
        <v>7</v>
      </c>
    </row>
    <row r="30" spans="1:9" x14ac:dyDescent="0.3">
      <c r="A30" s="5">
        <v>28</v>
      </c>
      <c r="B30" s="5" t="s">
        <v>143</v>
      </c>
      <c r="C30" s="5" t="s">
        <v>144</v>
      </c>
      <c r="D30" s="5" t="s">
        <v>145</v>
      </c>
      <c r="E30" s="5" t="s">
        <v>146</v>
      </c>
      <c r="F30" s="5" t="s">
        <v>147</v>
      </c>
      <c r="G30" s="2">
        <v>2026</v>
      </c>
      <c r="H30" s="2" t="str">
        <f>"9791168442955"</f>
        <v>9791168442955</v>
      </c>
      <c r="I30" s="2" t="s">
        <v>7</v>
      </c>
    </row>
    <row r="31" spans="1:9" x14ac:dyDescent="0.3">
      <c r="A31" s="5">
        <v>29</v>
      </c>
      <c r="B31" s="5" t="s">
        <v>148</v>
      </c>
      <c r="C31" s="5" t="s">
        <v>149</v>
      </c>
      <c r="D31" s="5" t="s">
        <v>150</v>
      </c>
      <c r="E31" s="5" t="s">
        <v>146</v>
      </c>
      <c r="F31" s="5" t="s">
        <v>147</v>
      </c>
      <c r="G31" s="2">
        <v>2026</v>
      </c>
      <c r="H31" s="2" t="str">
        <f>"9791168442986"</f>
        <v>9791168442986</v>
      </c>
      <c r="I31" s="2" t="s">
        <v>7</v>
      </c>
    </row>
    <row r="32" spans="1:9" x14ac:dyDescent="0.3">
      <c r="A32" s="5">
        <v>30</v>
      </c>
      <c r="B32" s="5" t="s">
        <v>151</v>
      </c>
      <c r="C32" s="5" t="s">
        <v>152</v>
      </c>
      <c r="D32" s="5" t="s">
        <v>153</v>
      </c>
      <c r="E32" s="5" t="s">
        <v>154</v>
      </c>
      <c r="F32" s="5" t="s">
        <v>31</v>
      </c>
      <c r="G32" s="2">
        <v>2026</v>
      </c>
      <c r="H32" s="2" t="str">
        <f>"9791173571886"</f>
        <v>9791173571886</v>
      </c>
      <c r="I32" s="2" t="s">
        <v>7</v>
      </c>
    </row>
    <row r="33" spans="1:9" x14ac:dyDescent="0.3">
      <c r="A33" s="5">
        <v>31</v>
      </c>
      <c r="B33" s="5" t="s">
        <v>155</v>
      </c>
      <c r="C33" s="5" t="s">
        <v>156</v>
      </c>
      <c r="D33" s="5" t="s">
        <v>157</v>
      </c>
      <c r="E33" s="5" t="s">
        <v>158</v>
      </c>
      <c r="F33" s="5" t="s">
        <v>31</v>
      </c>
      <c r="G33" s="2">
        <v>2026</v>
      </c>
      <c r="H33" s="2" t="str">
        <f>"9791173571893"</f>
        <v>9791173571893</v>
      </c>
      <c r="I33" s="2" t="s">
        <v>7</v>
      </c>
    </row>
    <row r="34" spans="1:9" x14ac:dyDescent="0.3">
      <c r="A34" s="5">
        <v>32</v>
      </c>
      <c r="B34" s="5" t="s">
        <v>159</v>
      </c>
      <c r="C34" s="5" t="s">
        <v>160</v>
      </c>
      <c r="D34" s="5" t="s">
        <v>161</v>
      </c>
      <c r="E34" s="5" t="s">
        <v>154</v>
      </c>
      <c r="F34" s="5" t="s">
        <v>31</v>
      </c>
      <c r="G34" s="2">
        <v>2025</v>
      </c>
      <c r="H34" s="2" t="str">
        <f>"9791173571909"</f>
        <v>9791173571909</v>
      </c>
      <c r="I34" s="2" t="s">
        <v>7</v>
      </c>
    </row>
    <row r="35" spans="1:9" x14ac:dyDescent="0.3">
      <c r="A35" s="5">
        <v>33</v>
      </c>
      <c r="B35" s="5" t="s">
        <v>162</v>
      </c>
      <c r="C35" s="5" t="s">
        <v>163</v>
      </c>
      <c r="D35" s="5" t="s">
        <v>164</v>
      </c>
      <c r="E35" s="5" t="s">
        <v>165</v>
      </c>
      <c r="F35" s="5" t="s">
        <v>31</v>
      </c>
      <c r="G35" s="2">
        <v>2026</v>
      </c>
      <c r="H35" s="2" t="str">
        <f>"9791173579202"</f>
        <v>9791173579202</v>
      </c>
      <c r="I35" s="2" t="s">
        <v>7</v>
      </c>
    </row>
    <row r="36" spans="1:9" x14ac:dyDescent="0.3">
      <c r="A36" s="5">
        <v>34</v>
      </c>
      <c r="B36" s="5" t="s">
        <v>166</v>
      </c>
      <c r="C36" s="5" t="s">
        <v>167</v>
      </c>
      <c r="D36" s="5" t="s">
        <v>168</v>
      </c>
      <c r="E36" s="5" t="s">
        <v>169</v>
      </c>
      <c r="F36" s="5" t="s">
        <v>16</v>
      </c>
      <c r="G36" s="2">
        <v>2025</v>
      </c>
      <c r="H36" s="2" t="str">
        <f>"9791175911109"</f>
        <v>9791175911109</v>
      </c>
      <c r="I36" s="2" t="s">
        <v>7</v>
      </c>
    </row>
    <row r="37" spans="1:9" x14ac:dyDescent="0.3">
      <c r="A37" s="5">
        <v>35</v>
      </c>
      <c r="B37" s="5" t="s">
        <v>170</v>
      </c>
      <c r="C37" s="5" t="s">
        <v>171</v>
      </c>
      <c r="D37" s="5" t="s">
        <v>172</v>
      </c>
      <c r="E37" s="5" t="s">
        <v>173</v>
      </c>
      <c r="F37" s="5" t="s">
        <v>12</v>
      </c>
      <c r="G37" s="2">
        <v>2026</v>
      </c>
      <c r="H37" s="2" t="str">
        <f>"9791175488496"</f>
        <v>9791175488496</v>
      </c>
      <c r="I37" s="2" t="s">
        <v>7</v>
      </c>
    </row>
    <row r="38" spans="1:9" x14ac:dyDescent="0.3">
      <c r="A38" s="5">
        <v>36</v>
      </c>
      <c r="B38" s="5" t="s">
        <v>174</v>
      </c>
      <c r="C38" s="5" t="s">
        <v>175</v>
      </c>
      <c r="D38" s="5" t="s">
        <v>176</v>
      </c>
      <c r="E38" s="5" t="s">
        <v>177</v>
      </c>
      <c r="F38" s="5" t="s">
        <v>45</v>
      </c>
      <c r="G38" s="2">
        <v>2024</v>
      </c>
      <c r="H38" s="2" t="str">
        <f>"9791173327025"</f>
        <v>9791173327025</v>
      </c>
      <c r="I38" s="2" t="s">
        <v>7</v>
      </c>
    </row>
    <row r="39" spans="1:9" x14ac:dyDescent="0.3">
      <c r="A39" s="5">
        <v>37</v>
      </c>
      <c r="B39" s="5" t="s">
        <v>178</v>
      </c>
      <c r="C39" s="5" t="s">
        <v>179</v>
      </c>
      <c r="D39" s="5" t="s">
        <v>180</v>
      </c>
      <c r="E39" s="5" t="s">
        <v>181</v>
      </c>
      <c r="F39" s="5" t="s">
        <v>31</v>
      </c>
      <c r="G39" s="2">
        <v>2026</v>
      </c>
      <c r="H39" s="2" t="str">
        <f>"9791176610964"</f>
        <v>9791176610964</v>
      </c>
      <c r="I39" s="2" t="s">
        <v>7</v>
      </c>
    </row>
    <row r="40" spans="1:9" x14ac:dyDescent="0.3">
      <c r="A40" s="5">
        <v>38</v>
      </c>
      <c r="B40" s="5" t="s">
        <v>182</v>
      </c>
      <c r="C40" s="5" t="s">
        <v>183</v>
      </c>
      <c r="D40" s="5" t="s">
        <v>184</v>
      </c>
      <c r="E40" s="5" t="s">
        <v>185</v>
      </c>
      <c r="F40" s="5" t="s">
        <v>26</v>
      </c>
      <c r="G40" s="2">
        <v>2026</v>
      </c>
      <c r="H40" s="2" t="str">
        <f>"9791130682341"</f>
        <v>9791130682341</v>
      </c>
      <c r="I40" s="2" t="s">
        <v>7</v>
      </c>
    </row>
    <row r="41" spans="1:9" x14ac:dyDescent="0.3">
      <c r="A41" s="5">
        <v>39</v>
      </c>
      <c r="B41" s="5" t="s">
        <v>186</v>
      </c>
      <c r="C41" s="5" t="s">
        <v>187</v>
      </c>
      <c r="D41" s="5" t="s">
        <v>188</v>
      </c>
      <c r="E41" s="5" t="s">
        <v>189</v>
      </c>
      <c r="F41" s="5" t="s">
        <v>69</v>
      </c>
      <c r="G41" s="2">
        <v>2026</v>
      </c>
      <c r="H41" s="2" t="str">
        <f>"9791174671271"</f>
        <v>9791174671271</v>
      </c>
      <c r="I41" s="2" t="s">
        <v>17</v>
      </c>
    </row>
    <row r="42" spans="1:9" x14ac:dyDescent="0.3">
      <c r="A42" s="5">
        <v>40</v>
      </c>
      <c r="B42" s="5" t="s">
        <v>190</v>
      </c>
      <c r="C42" s="5" t="s">
        <v>191</v>
      </c>
      <c r="D42" s="5" t="s">
        <v>192</v>
      </c>
      <c r="E42" s="5" t="s">
        <v>189</v>
      </c>
      <c r="F42" s="5" t="s">
        <v>69</v>
      </c>
      <c r="G42" s="2">
        <v>2026</v>
      </c>
      <c r="H42" s="2" t="str">
        <f>"9791174671233"</f>
        <v>9791174671233</v>
      </c>
      <c r="I42" s="2" t="s">
        <v>17</v>
      </c>
    </row>
    <row r="43" spans="1:9" x14ac:dyDescent="0.3">
      <c r="A43" s="5">
        <v>41</v>
      </c>
      <c r="B43" s="5" t="s">
        <v>193</v>
      </c>
      <c r="C43" s="5" t="s">
        <v>194</v>
      </c>
      <c r="D43" s="5" t="s">
        <v>195</v>
      </c>
      <c r="E43" s="5" t="s">
        <v>196</v>
      </c>
      <c r="F43" s="5" t="s">
        <v>197</v>
      </c>
      <c r="G43" s="2">
        <v>2026</v>
      </c>
      <c r="H43" s="2" t="str">
        <f>"9791194148678"</f>
        <v>9791194148678</v>
      </c>
      <c r="I43" s="2" t="s">
        <v>17</v>
      </c>
    </row>
    <row r="44" spans="1:9" x14ac:dyDescent="0.3">
      <c r="A44" s="5">
        <v>42</v>
      </c>
      <c r="B44" s="5" t="s">
        <v>198</v>
      </c>
      <c r="C44" s="5" t="s">
        <v>199</v>
      </c>
      <c r="D44" s="5" t="s">
        <v>200</v>
      </c>
      <c r="E44" s="5" t="s">
        <v>201</v>
      </c>
      <c r="F44" s="5" t="s">
        <v>202</v>
      </c>
      <c r="G44" s="2">
        <v>2025</v>
      </c>
      <c r="H44" s="2" t="str">
        <f>"9791163931782"</f>
        <v>9791163931782</v>
      </c>
      <c r="I44" s="2" t="s">
        <v>17</v>
      </c>
    </row>
  </sheetData>
  <sortState xmlns:xlrd2="http://schemas.microsoft.com/office/spreadsheetml/2017/richdata2" ref="B3:H44">
    <sortCondition ref="B3:B44"/>
  </sortState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아동실</vt:lpstr>
      <vt:lpstr>어린이실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한빛</cp:lastModifiedBy>
  <dcterms:created xsi:type="dcterms:W3CDTF">2026-02-27T01:37:46Z</dcterms:created>
  <dcterms:modified xsi:type="dcterms:W3CDTF">2026-09-04T09:17:28Z</dcterms:modified>
</cp:coreProperties>
</file>