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3.장서확충\수서\희망도서\10차\"/>
    </mc:Choice>
  </mc:AlternateContent>
  <xr:revisionPtr revIDLastSave="0" documentId="13_ncr:1_{93AB9F54-E4C3-4680-ABBC-655FC8C9F855}" xr6:coauthVersionLast="36" xr6:coauthVersionMax="36" xr10:uidLastSave="{00000000-0000-0000-0000-000000000000}"/>
  <bookViews>
    <workbookView xWindow="0" yWindow="0" windowWidth="20700" windowHeight="9795" xr2:uid="{00000000-000D-0000-FFFF-FFFF00000000}"/>
  </bookViews>
  <sheets>
    <sheet name="청소년자료실" sheetId="2" r:id="rId1"/>
    <sheet name="어린이자료실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1" l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<sst xmlns="http://schemas.openxmlformats.org/spreadsheetml/2006/main" count="448" uniqueCount="414">
  <si>
    <t>서명</t>
  </si>
  <si>
    <t>저작자</t>
  </si>
  <si>
    <t>발행자</t>
  </si>
  <si>
    <t>발행년</t>
  </si>
  <si>
    <t>ISBN</t>
  </si>
  <si>
    <t>위즈덤하우스</t>
  </si>
  <si>
    <t>책읽는곰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</si>
  <si>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</si>
  <si>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</si>
  <si>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</si>
  <si>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등록번호</t>
    <phoneticPr fontId="1" type="noConversion"/>
  </si>
  <si>
    <t>아울북:북이십일</t>
  </si>
  <si>
    <t>학산키즈:학산문화사</t>
  </si>
  <si>
    <t>프리다 맥파든 지음;박지현 옮김</t>
  </si>
  <si>
    <t>Book Plaza(북플라자)</t>
  </si>
  <si>
    <t>상상스퀘어</t>
  </si>
  <si>
    <t>주니어김영사</t>
  </si>
  <si>
    <t>미래엔:아이세움</t>
  </si>
  <si>
    <t>2026년 청소년도서관 희망도서(10차 목록) - 청소년자료실</t>
    <phoneticPr fontId="1" type="noConversion"/>
  </si>
  <si>
    <t>JU0000065306</t>
  </si>
  <si>
    <t>우리가 놓친 위대한 한 컷 : 한 장의 사진 속에 숨어 있는 역사와 삶의 이야기</t>
  </si>
  <si>
    <t>곽한영 지음</t>
  </si>
  <si>
    <t>니들북:대원씨아이</t>
  </si>
  <si>
    <t>JU0000065228</t>
  </si>
  <si>
    <t>어떻게 살아낼 것인가 : 안개, 절벽, 그리고 내면의 불꽃</t>
  </si>
  <si>
    <t>짐 콜린스 지음;고영훈,윤영호 옮김</t>
  </si>
  <si>
    <t>필름</t>
  </si>
  <si>
    <t>JU0000065226</t>
  </si>
  <si>
    <t>말 때문에 관계가 어려운 사람들에게 : 말이 달라졌을 뿐인데 대우가 달라졌다</t>
  </si>
  <si>
    <t>한서담 지음</t>
  </si>
  <si>
    <t>넥스웍</t>
  </si>
  <si>
    <t>JU0000065254</t>
  </si>
  <si>
    <t>교회에 갇힌 하나님</t>
  </si>
  <si>
    <t>이종범 지음</t>
  </si>
  <si>
    <t>이나삼</t>
  </si>
  <si>
    <t>JU0000065272</t>
  </si>
  <si>
    <t>스페이스X 일론 머스크</t>
  </si>
  <si>
    <t>에릭 버거 지음;장용원 옮김</t>
  </si>
  <si>
    <t>JU0000065309</t>
  </si>
  <si>
    <t>(New) 존리의 금융문맹 탈출 : 자본주의 세상에서 살아남는 최후의 경제 독립 선언</t>
  </si>
  <si>
    <t>존리 지음</t>
  </si>
  <si>
    <t>베가북스</t>
  </si>
  <si>
    <t>JU0000065233</t>
  </si>
  <si>
    <t>일 마키아벨리 : 운명(Fortuna)을 압도하는 강자들의 법칙 비르투(Virtu)</t>
  </si>
  <si>
    <t>니콜로 마키아벨리 지음;어나니머스 옮김</t>
  </si>
  <si>
    <t>떠오름</t>
  </si>
  <si>
    <t>JU0000065294</t>
  </si>
  <si>
    <t>우등생을 만드는 중학교 입학 설명서 : 예비 중학생 학부모라면 반드시 읽어야 할 필수 안내서</t>
  </si>
  <si>
    <t>박영울 지음</t>
  </si>
  <si>
    <t>북스고</t>
  </si>
  <si>
    <t>JU0000065246</t>
  </si>
  <si>
    <t>내 성적으로는 서울대 못 갈 줄 알았다 : 지금 공부해도 절대 늦지 않습니다!</t>
  </si>
  <si>
    <t>한정윤 지음</t>
  </si>
  <si>
    <t>체인지업</t>
  </si>
  <si>
    <t>JU0000065256</t>
  </si>
  <si>
    <t>입시는 중학교에서 끝난다 : 일타맘 SKY 대입 성공 전략</t>
  </si>
  <si>
    <t>오대교</t>
  </si>
  <si>
    <t>타인의취향</t>
  </si>
  <si>
    <t>JU0000065255</t>
  </si>
  <si>
    <t>색연필을 흔들던 아이는 어떻게 천재 화가가 되었을까 : 세상에서 가장 느린 그림, 사치갤러리에 가다</t>
  </si>
  <si>
    <t>장윤경 지음</t>
  </si>
  <si>
    <t>스미다</t>
  </si>
  <si>
    <t>JU0000065285</t>
  </si>
  <si>
    <t>자기주도 초등 수학 로드맵 : 문제집, 학원 선택부터 교과 선행까지 한 번에 끝내는 실전 가이드</t>
  </si>
  <si>
    <t>최경희 지음</t>
  </si>
  <si>
    <t>21세기북스:북이십일</t>
  </si>
  <si>
    <t>JU0000065268</t>
  </si>
  <si>
    <t>이 정도는 알아야 지구를 떠날 수 있지 : 우주시대를 살아갈 십대의 생물학</t>
  </si>
  <si>
    <t>김동석 지음</t>
  </si>
  <si>
    <t>미래인:미래M＆B</t>
  </si>
  <si>
    <t>JU0000065283</t>
  </si>
  <si>
    <t>너무 빨리 배우는 아이들 : 부모의 조급함은 어떻게 아이의 뇌를 망가뜨리는가</t>
  </si>
  <si>
    <t>천근아 지음</t>
  </si>
  <si>
    <t>웅진씽크빅</t>
  </si>
  <si>
    <t>JU0000065304</t>
  </si>
  <si>
    <t>리빌딩 : 강팀은 어떻게 만들어지는가</t>
  </si>
  <si>
    <t>정세영,유효상,손윤,류선규 [공]지음</t>
  </si>
  <si>
    <t>페이스메이커</t>
  </si>
  <si>
    <t>JU0000065260</t>
  </si>
  <si>
    <t>밤과 책 : 영화탐문</t>
  </si>
  <si>
    <t>김유태 지음</t>
  </si>
  <si>
    <t>글항아리</t>
  </si>
  <si>
    <t>JU0000065282</t>
  </si>
  <si>
    <t>고수의 글쓰기 : 30년 글쓰기 전문가가 알려 주는 글센스를 높이는 비법</t>
  </si>
  <si>
    <t>이가령 지음</t>
  </si>
  <si>
    <t>유노책주</t>
  </si>
  <si>
    <t>JU0000065263</t>
  </si>
  <si>
    <t>댈러웨이 부인</t>
  </si>
  <si>
    <t>버지니아 울프 지음;이미애 옮김</t>
  </si>
  <si>
    <t>민음사</t>
  </si>
  <si>
    <t>JU0000065261</t>
  </si>
  <si>
    <t>백치 1</t>
  </si>
  <si>
    <t>표도르 도스토옙스키 지음;김연경 옮김</t>
  </si>
  <si>
    <t>JU0000065262</t>
  </si>
  <si>
    <t>백치 2</t>
  </si>
  <si>
    <t>JU0000065267</t>
  </si>
  <si>
    <t>물빛인쇄소 : 함민복 시집</t>
  </si>
  <si>
    <t>함민복 지음</t>
  </si>
  <si>
    <t>창비</t>
  </si>
  <si>
    <t>JU0000065302</t>
  </si>
  <si>
    <t>살인자의 쇼핑몰 : 강지영 장편소설. 3</t>
  </si>
  <si>
    <t>강지영 지음</t>
  </si>
  <si>
    <t>자음과모음</t>
  </si>
  <si>
    <t>JU0000065311</t>
  </si>
  <si>
    <t>실전 한국어 : 문지혁 장편소설</t>
  </si>
  <si>
    <t>문지혁 지음</t>
  </si>
  <si>
    <t>JU0000065236</t>
  </si>
  <si>
    <t>지푸라기 왕관을 쓴 여자 : 박상영 장편소설</t>
  </si>
  <si>
    <t>박상영 지음</t>
  </si>
  <si>
    <t>래빗홀:인플루엔셜</t>
  </si>
  <si>
    <t>JU0000065307</t>
  </si>
  <si>
    <t>떠난 것들의 초상</t>
  </si>
  <si>
    <t>박선형 지음</t>
  </si>
  <si>
    <t>청어</t>
  </si>
  <si>
    <t>JU0000065266</t>
  </si>
  <si>
    <t>폭염 대피소</t>
  </si>
  <si>
    <t>박지숙,김새벽,김민정 [공]지음</t>
  </si>
  <si>
    <t>다산책방:다산북스</t>
  </si>
  <si>
    <t>JU0000065289</t>
  </si>
  <si>
    <t>생가 : 신재민 장편소설</t>
  </si>
  <si>
    <t>신재민 지음</t>
  </si>
  <si>
    <t>북다</t>
  </si>
  <si>
    <t>JU0000065296</t>
  </si>
  <si>
    <t>아재 : 오현일 장편소설</t>
  </si>
  <si>
    <t>오현일 지음</t>
  </si>
  <si>
    <t>도서출판이곳</t>
  </si>
  <si>
    <t>JU0000065300</t>
  </si>
  <si>
    <t>수족관 : 유래혁 장편소설</t>
  </si>
  <si>
    <t>유래혁 지음</t>
  </si>
  <si>
    <t>포스터샵</t>
  </si>
  <si>
    <t>JU0000065295</t>
  </si>
  <si>
    <t>달러구트 꿈 백화점 : 이미예 장편소설. 0, 달러구트와 양치기 소년 이야기</t>
  </si>
  <si>
    <t>이미예 지음</t>
  </si>
  <si>
    <t>팩토리나인</t>
  </si>
  <si>
    <t>JU0000065243</t>
  </si>
  <si>
    <t>우리 집에 사는 외계인들 : 이상권 장편소설</t>
  </si>
  <si>
    <t>이상권 지음</t>
  </si>
  <si>
    <t>JU0000065281</t>
  </si>
  <si>
    <t>시대의 아이콘 : 이서현 장편소설</t>
  </si>
  <si>
    <t>이서현 지음</t>
  </si>
  <si>
    <t>비룡소</t>
  </si>
  <si>
    <t>JU0000065229</t>
  </si>
  <si>
    <t>내가 죽이지 않았다 : 정해연 장편소설</t>
  </si>
  <si>
    <t>정해연 지음</t>
  </si>
  <si>
    <t>반타</t>
  </si>
  <si>
    <t>JU0000065301</t>
  </si>
  <si>
    <t>뺑덕의 사랑 : 정해왕 장편소설</t>
  </si>
  <si>
    <t>정해왕 지음</t>
  </si>
  <si>
    <t>초봄책방</t>
  </si>
  <si>
    <t>JU0000065258</t>
  </si>
  <si>
    <t>도도클럽 : 조우리 장편소설. 1, 보름밤의 담력 시험</t>
  </si>
  <si>
    <t>조우리 지음</t>
  </si>
  <si>
    <t>JU0000065259</t>
  </si>
  <si>
    <t>도도클럽 : 조우리 장편소설. 2, 구설수의 봄 소풍</t>
  </si>
  <si>
    <t>JU0000065242</t>
  </si>
  <si>
    <t>남다른 식구 : 조혜린 장편소설</t>
  </si>
  <si>
    <t>조혜린 지음</t>
  </si>
  <si>
    <t>JU0000065230</t>
  </si>
  <si>
    <t>매스커레이드 라이프 : 히가시노 게이고 장편소설</t>
  </si>
  <si>
    <t>히가시노 게이고 지음;김은모 옮김</t>
  </si>
  <si>
    <t>현대문학</t>
  </si>
  <si>
    <t>JU0000065231</t>
  </si>
  <si>
    <t>투명한 나선</t>
  </si>
  <si>
    <t>히가시노 게이고 지음;김선영 옮김</t>
  </si>
  <si>
    <t>북다:교보문고</t>
  </si>
  <si>
    <t>JU0000065234</t>
  </si>
  <si>
    <t>더 크래쉬</t>
  </si>
  <si>
    <t>JU0000065290</t>
  </si>
  <si>
    <t>우리는 여름을 쓰기로 했다 : 에밀리 헨리 소설</t>
  </si>
  <si>
    <t>에밀리 헨리 지음;이미정 옮김</t>
  </si>
  <si>
    <t>윌북</t>
  </si>
  <si>
    <t>JU0000065305</t>
  </si>
  <si>
    <t>전범선의 한국사 테라피 : 트라우마를 치유하는 200년 근현대사 이야기</t>
  </si>
  <si>
    <t>전범선 지음</t>
  </si>
  <si>
    <t>자크드앙</t>
  </si>
  <si>
    <t>JU0000065284</t>
  </si>
  <si>
    <t>(4285km 세상에서 가장 아름다운 길) PCT를 걷다</t>
  </si>
  <si>
    <t>남난희,정건 지음</t>
  </si>
  <si>
    <t>마인드큐브</t>
  </si>
  <si>
    <t>청 001.3-곽91ㅇ</t>
  </si>
  <si>
    <t>청 199.1-콜239ㅇ</t>
  </si>
  <si>
    <t>청 199.1-한53ㅁ</t>
  </si>
  <si>
    <t>청 234.8-이75ㄱ</t>
  </si>
  <si>
    <t>청 325.1-버13ㅅ</t>
  </si>
  <si>
    <t>청 327.04-존239ㅈ</t>
  </si>
  <si>
    <t>청 340.1-마829ㅇ</t>
  </si>
  <si>
    <t>청 371-박64ㅇ</t>
  </si>
  <si>
    <t>청 373.4-한73ㄴ</t>
  </si>
  <si>
    <t>청 377.37-오222ㅇ</t>
  </si>
  <si>
    <t>청 379.104-장67ㅅ</t>
  </si>
  <si>
    <t>청 410.7-최14ㅈ</t>
  </si>
  <si>
    <t>청 477.9699-김225ㅇ</t>
  </si>
  <si>
    <t>청 598.122-천18ㄴ</t>
  </si>
  <si>
    <t>청 675.7-정53ㄹ</t>
  </si>
  <si>
    <t>청 688.04-김67ㅂ</t>
  </si>
  <si>
    <t>청 802-이11ㄱ</t>
  </si>
  <si>
    <t>청 808.3-세14ㅁ-484</t>
  </si>
  <si>
    <t>청 808.3-세14ㅁ-497</t>
  </si>
  <si>
    <t>청 808.3-세14ㅁ-498</t>
  </si>
  <si>
    <t>청 811.7-함39ㅁ</t>
  </si>
  <si>
    <t>청 813.7-강79ㅅ-3</t>
  </si>
  <si>
    <t>청 813.7-문79ㅅ</t>
  </si>
  <si>
    <t>청 813.7-박51ㅈ</t>
  </si>
  <si>
    <t>청 813.7-박53ㄸ</t>
  </si>
  <si>
    <t>청 813.7-박79ㅍ</t>
  </si>
  <si>
    <t>청 813.7-신72ㅅ</t>
  </si>
  <si>
    <t>청 813.7-오94ㅇ</t>
  </si>
  <si>
    <t>청 813.7-유232ㅅ</t>
  </si>
  <si>
    <t>청 813.7-이39ㄷ-0</t>
  </si>
  <si>
    <t>청 813.7-이51ㅇ</t>
  </si>
  <si>
    <t>청 813.7-이53ㅅ</t>
  </si>
  <si>
    <t>청 813.7-정92ㄴ</t>
  </si>
  <si>
    <t>청 813.7-정92ㅃ</t>
  </si>
  <si>
    <t>청 813.7-조67ㄷ-1</t>
  </si>
  <si>
    <t>청 813.7-조67ㄷ-2</t>
  </si>
  <si>
    <t>청 813.7-조94ㄴ</t>
  </si>
  <si>
    <t>청 833.6-히11ㅁ</t>
  </si>
  <si>
    <t>청 833.6-히11ㅌ</t>
  </si>
  <si>
    <t>청 843.6-맥841ㄷ</t>
  </si>
  <si>
    <t>청 843.6-헨239ㅇ</t>
  </si>
  <si>
    <t>청 911.06-전43ㅈ</t>
  </si>
  <si>
    <t>청 984.202-남211p</t>
  </si>
  <si>
    <t>2026년 청소년도서관 희망도서(10차 목록) - 어린이자료실</t>
    <phoneticPr fontId="1" type="noConversion"/>
  </si>
  <si>
    <t>JU0000065291</t>
  </si>
  <si>
    <t>슈뻘맨의 슈퍼 상식 월드컵. 6, 최강의 수중 동물</t>
  </si>
  <si>
    <t>슈뻘맨 원작;김정욱 글;이혜림 그림</t>
  </si>
  <si>
    <t>주니어김영사:김영사</t>
  </si>
  <si>
    <t>아 031-슈43ㅅ-6</t>
  </si>
  <si>
    <t>JU0000065245</t>
  </si>
  <si>
    <t>마음의 주인은 언제나 나야 : 어린이를 위한 초등 심리학 교실</t>
  </si>
  <si>
    <t>손원우 글;김서희 그림</t>
  </si>
  <si>
    <t>페이지2북스</t>
  </si>
  <si>
    <t>아 183.2-손67ㅁ</t>
  </si>
  <si>
    <t>JU0000065303</t>
  </si>
  <si>
    <t>실수해도 망한 건 아니야 : 생각의 함정에서 벗어나는 12가지 방법</t>
  </si>
  <si>
    <t>이현아 지음;송선옥 그림</t>
  </si>
  <si>
    <t>우리학교</t>
  </si>
  <si>
    <t>아 199.4-이94ㅅ</t>
  </si>
  <si>
    <t>JU0000065277</t>
  </si>
  <si>
    <t>다 안다 경제 : 제비 쌤의 대박 경제 캠프</t>
  </si>
  <si>
    <t>예영 글;지문 그림</t>
  </si>
  <si>
    <t>글고래:서울문화사</t>
  </si>
  <si>
    <t>아 320-예64ㄷ</t>
  </si>
  <si>
    <t>JU0000065299</t>
  </si>
  <si>
    <t>다 똑같으면 재미없잖아?</t>
  </si>
  <si>
    <t>피에르 젬 글;쥘 그림;이세진 옮김</t>
  </si>
  <si>
    <t>라임</t>
  </si>
  <si>
    <t>아 331.5-젬593ㄷ</t>
  </si>
  <si>
    <t>JU0000065249</t>
  </si>
  <si>
    <t>Go Go 카카오 프렌즈 안전을 부탁해!. 4, 화산</t>
  </si>
  <si>
    <t>조주희 글;우기연 그림</t>
  </si>
  <si>
    <t>아 372.42-조77ㄱ-4</t>
  </si>
  <si>
    <t>JU0000065248</t>
  </si>
  <si>
    <t>Go Go 카카오 프렌즈 안전을 부탁해!. 5, 폭우</t>
  </si>
  <si>
    <t>아 372.42-조77ㄱ-5</t>
  </si>
  <si>
    <t>JU0000065278</t>
  </si>
  <si>
    <t>똥 박사와 수상한 자판기. 1, 똥이 도망쳤다!</t>
  </si>
  <si>
    <t>백은영 글;김이주 그림</t>
  </si>
  <si>
    <t>뭉치:동아엠앤비</t>
  </si>
  <si>
    <t>아 404-백68ㄸ-1</t>
  </si>
  <si>
    <t>JU0000065252</t>
  </si>
  <si>
    <t>슈뻘맨의 숨은 과학 찾기 : 엉뚱 도전 속에 숨은 과학 상식. 8</t>
  </si>
  <si>
    <t>슈뻘맨 원작;서후 글;류수형 그림</t>
  </si>
  <si>
    <t>아 404-슈43ㅅ-8</t>
  </si>
  <si>
    <t>JU0000065287</t>
  </si>
  <si>
    <t>(흔한남매의) 흔한 호기심 : 일상에서 만나는 과학 상식.. 15</t>
  </si>
  <si>
    <t>흔한남매 원작;안치현 글;유난희 그림</t>
  </si>
  <si>
    <t>아 408-흔91ㅎ-15</t>
  </si>
  <si>
    <t>JU0000065298</t>
  </si>
  <si>
    <t>나는 오늘도 파리를 관찰합니다</t>
  </si>
  <si>
    <t>지젤 클라크슨 지음;신동경 옮김</t>
  </si>
  <si>
    <t>판퍼블리싱</t>
  </si>
  <si>
    <t>아 495.98-클231ㄴ</t>
  </si>
  <si>
    <t>JU0000065275</t>
  </si>
  <si>
    <t>내일은 발명왕 : 본격 대결 과학발명 만화. 45, 우주 발명 프로젝트</t>
  </si>
  <si>
    <t>곰돌이 co. 글;홍종현 그림</t>
  </si>
  <si>
    <t>아이세움:미래엔</t>
  </si>
  <si>
    <t>아 507.5-내69ㅇ-45</t>
  </si>
  <si>
    <t>JU0000065297</t>
  </si>
  <si>
    <t>밥상의 역사</t>
  </si>
  <si>
    <t>금현진 글;이새미 그림</t>
  </si>
  <si>
    <t>다림</t>
  </si>
  <si>
    <t>아 594.51-금94ㅂ</t>
  </si>
  <si>
    <t>JU0000065271</t>
  </si>
  <si>
    <t>(백앤아×고고프렌즈) 국어별동대. 1, 시작</t>
  </si>
  <si>
    <t>백앤아 고고프렌즈 원작;한바리 글;정수영 그림</t>
  </si>
  <si>
    <t>백앤아월드</t>
  </si>
  <si>
    <t>아 710-백62ㄱ-1</t>
  </si>
  <si>
    <t>JU0000065286</t>
  </si>
  <si>
    <t>(흔한남매의) 흔한 국어. 1</t>
  </si>
  <si>
    <t>흔한남매 원작;최재연 글;도니패밀리 그림</t>
  </si>
  <si>
    <t>Mirae N 아이세움</t>
  </si>
  <si>
    <t>아 710-흔91ㅎ-1</t>
  </si>
  <si>
    <t>JU0000065247</t>
  </si>
  <si>
    <t>데미안 : 에밀 싱클레어의 젊은 시절 이야기</t>
  </si>
  <si>
    <t>헤르만 헤세 글;정여울 옮김</t>
  </si>
  <si>
    <t>아 808.91-비236ㅂ-62</t>
  </si>
  <si>
    <t>JU0000065274</t>
  </si>
  <si>
    <t>언제나 빨리빨리 : 류호선 동화</t>
  </si>
  <si>
    <t>류호선 지음;박정섭 그림</t>
  </si>
  <si>
    <t>사계절</t>
  </si>
  <si>
    <t>아 808.91-사14ㅅ-27</t>
  </si>
  <si>
    <t>JU0000065273</t>
  </si>
  <si>
    <t>언제나 내 이름</t>
  </si>
  <si>
    <t>아 808.91-사14ㅅ-28</t>
  </si>
  <si>
    <t>JU0000065265</t>
  </si>
  <si>
    <t>봉이 김 선달</t>
  </si>
  <si>
    <t>양태석 글;윤현우 그림</t>
  </si>
  <si>
    <t>은하수미디어</t>
  </si>
  <si>
    <t>아 813.5-양832ㅂ</t>
  </si>
  <si>
    <t>JU0000065276</t>
  </si>
  <si>
    <t>엄마를 만나러 가는 길 : 사랑스러운 동그라미</t>
  </si>
  <si>
    <t>고먕 원작;김영리 글</t>
  </si>
  <si>
    <t>다산어린이</t>
  </si>
  <si>
    <t>아 813.8-고32ㅇ</t>
  </si>
  <si>
    <t>JU0000065244</t>
  </si>
  <si>
    <t>(웹툰동화) 다정한 말, 단단한 말</t>
  </si>
  <si>
    <t>고정욱 원작;돌배 웹툰</t>
  </si>
  <si>
    <t>더블북</t>
  </si>
  <si>
    <t>아 813.8-고73ㄷ</t>
  </si>
  <si>
    <t>JU0000065280</t>
  </si>
  <si>
    <t>욕 좀 하는 이유나. 3, 유나가 랩을 한다</t>
  </si>
  <si>
    <t>류재향 글;이덕화 그림</t>
  </si>
  <si>
    <t>아 813.8-류72ㅇ-3</t>
  </si>
  <si>
    <t>JU0000065292</t>
  </si>
  <si>
    <t>소원 배달 톡 : 학교 가기 싫은 아이들</t>
  </si>
  <si>
    <t>박현숙 글;윤세정 그림</t>
  </si>
  <si>
    <t>특서주니어</t>
  </si>
  <si>
    <t>아 813.8-박94ㅅ</t>
  </si>
  <si>
    <t>JU0000065270</t>
  </si>
  <si>
    <t>잘났냥 뀨. 1, 걱정 말풍선을 없애라</t>
  </si>
  <si>
    <t>서지원 지음;윤동 그림</t>
  </si>
  <si>
    <t>아 813.8-서79ㅈ-1</t>
  </si>
  <si>
    <t>JU0000065240</t>
  </si>
  <si>
    <t>환생학교 요괴반. 8</t>
  </si>
  <si>
    <t>웃소 원작;윤종문 글;파키나미 팩토리 그림</t>
  </si>
  <si>
    <t>아 813.8-웃55ㅎ-8</t>
  </si>
  <si>
    <t>JU0000065238</t>
  </si>
  <si>
    <t>남달리 멍멍타로</t>
  </si>
  <si>
    <t>은소홀 글;김수영 그림</t>
  </si>
  <si>
    <t>문학동네</t>
  </si>
  <si>
    <t>아 813.8-은55ㄴ</t>
  </si>
  <si>
    <t>JU0000065293</t>
  </si>
  <si>
    <t>내 인생 치트 키 : 실수를 삭제하시겠습니까?</t>
  </si>
  <si>
    <t>이재문 글;유리 그림</t>
  </si>
  <si>
    <t>아 813.8-이72ㄴ</t>
  </si>
  <si>
    <t>JU0000065241</t>
  </si>
  <si>
    <t>인터스텔라 여름방학</t>
  </si>
  <si>
    <t>이퐁 글;오삼이 그림</t>
  </si>
  <si>
    <t>아 813.8-이845ㅇ</t>
  </si>
  <si>
    <t>JU0000065235</t>
  </si>
  <si>
    <t>노이지 효과</t>
  </si>
  <si>
    <t>장한애 글;전명진 그림</t>
  </si>
  <si>
    <t>종이종</t>
  </si>
  <si>
    <t>아 813.8-장91ㄴ</t>
  </si>
  <si>
    <t>JU0000065227</t>
  </si>
  <si>
    <t>작전명 파도 폐교는 거절합니다</t>
  </si>
  <si>
    <t>정화영 글;해마 그림</t>
  </si>
  <si>
    <t>아 813.8-정95ㅈ</t>
  </si>
  <si>
    <t>JU0000065239</t>
  </si>
  <si>
    <t>베토벤과 이상한 이야기 클럽. 1, 피아노와 괴조와 흡혈귀</t>
  </si>
  <si>
    <t>허교범 글;변우재 그림</t>
  </si>
  <si>
    <t>아 813.8-허16ㅂ-1</t>
  </si>
  <si>
    <t>JU0000065279</t>
  </si>
  <si>
    <t>수상한 보건실. 7, 우리 반 반려 유령</t>
  </si>
  <si>
    <t>소메야 가코 글;히쓰기 그림;김소연 옮김</t>
  </si>
  <si>
    <t>아 833.8-소33ㅅ-7</t>
  </si>
  <si>
    <t>JU0000065288</t>
  </si>
  <si>
    <t>(오싹오싹 친구들!) 섬뜩한 코바늘</t>
  </si>
  <si>
    <t>에런 레이놀즈 글;피터 브라운 그림;홍연미 옮김</t>
  </si>
  <si>
    <t>토토북</t>
  </si>
  <si>
    <t>아 843.6-레69ㅅ</t>
  </si>
  <si>
    <t>JU0000065264</t>
  </si>
  <si>
    <t>마일로와 환상요금소</t>
  </si>
  <si>
    <t>노턴 저스터 글;줄스 파이퍼 그림;김난령 옮김</t>
  </si>
  <si>
    <t>바다출판사</t>
  </si>
  <si>
    <t>아 843.6-저58ㅁ</t>
  </si>
  <si>
    <t>JU0000065237</t>
  </si>
  <si>
    <t>캐슬힐 : 유령을 부르는 호텔</t>
  </si>
  <si>
    <t>에린 엔트라다 켈리 글;네이오미 프랜키스 그림;이원경 옮김</t>
  </si>
  <si>
    <t>밝은미래</t>
  </si>
  <si>
    <t>아 843.6-켈239ㅋ</t>
  </si>
  <si>
    <t>JU0000065257</t>
  </si>
  <si>
    <t>전사들 : 그래픽노블, 천둥족의 도둑</t>
  </si>
  <si>
    <t>에린 헌터 지음;댄 졸리 글;제임스 L. 베리 그림;서현정 옮김</t>
  </si>
  <si>
    <t>가람어린이</t>
  </si>
  <si>
    <t>아 843.6-헌833ㅈ</t>
  </si>
  <si>
    <t>JU0000065269</t>
  </si>
  <si>
    <t>(아홉 살에 처음 만나는) 오디세이</t>
  </si>
  <si>
    <t>성현서 지음;김민정 그림</t>
  </si>
  <si>
    <t>하늘을나는코끼리</t>
  </si>
  <si>
    <t>아 892.1-성94ㅇ</t>
  </si>
  <si>
    <t>JU0000065251</t>
  </si>
  <si>
    <t>(설민석의) 세계사 대모험. 29, 네덜란드 편;풍차의 나라</t>
  </si>
  <si>
    <t>설민석,김정욱 [공]글;박성일 그림</t>
  </si>
  <si>
    <t>단꿈아이</t>
  </si>
  <si>
    <t>아 909-설39ㅅ-29</t>
  </si>
  <si>
    <t>JU0000065253</t>
  </si>
  <si>
    <t>(설민석의) 한국사 대모험. 36, 3·1 운동 편;유관순의 태극기</t>
  </si>
  <si>
    <t>설민석,남이담 [공]글;정현희 그림</t>
  </si>
  <si>
    <t>아 911-설39ㅎ-36</t>
  </si>
  <si>
    <t>JU0000065250</t>
  </si>
  <si>
    <t>(설민석의) 한국사 대모험. 37, 정조 편;수원 화성으로 가는 길</t>
  </si>
  <si>
    <t>아 911-설39ㅎ-37</t>
  </si>
  <si>
    <t>JU0000065232</t>
  </si>
  <si>
    <t>피카츄의 한밤중 대모험</t>
  </si>
  <si>
    <t>마츠오 리카코 글·그림</t>
  </si>
  <si>
    <t>유 833.8-마818ㅍ</t>
  </si>
  <si>
    <t>JU0000065308</t>
  </si>
  <si>
    <t>피카츄와 바다의 보물찾기</t>
  </si>
  <si>
    <t>마츠오 리카코 지음</t>
  </si>
  <si>
    <t>학산키즈</t>
  </si>
  <si>
    <t>JU0000065310</t>
  </si>
  <si>
    <t>피카츄와 처음 만난 친구들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</si>
</sst>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workbookViewId="0">
      <selection activeCell="C23" sqref="C23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4" t="s">
        <v>18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7</v>
      </c>
      <c r="B2" s="2" t="s">
        <v>9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8</v>
      </c>
    </row>
    <row r="3" spans="1:8" x14ac:dyDescent="0.3">
      <c r="A3" s="1">
        <v>1</v>
      </c>
      <c r="B3" s="1" t="s">
        <v>19</v>
      </c>
      <c r="C3" s="1" t="s">
        <v>20</v>
      </c>
      <c r="D3" s="1" t="s">
        <v>21</v>
      </c>
      <c r="E3" s="1" t="s">
        <v>22</v>
      </c>
      <c r="F3" s="1">
        <v>2026</v>
      </c>
      <c r="G3" s="1" t="str">
        <f>"9791142341670"</f>
        <v>9791142341670</v>
      </c>
      <c r="H3" s="1" t="s">
        <v>179</v>
      </c>
    </row>
    <row r="4" spans="1:8" x14ac:dyDescent="0.3">
      <c r="A4" s="1">
        <v>2</v>
      </c>
      <c r="B4" s="1" t="s">
        <v>23</v>
      </c>
      <c r="C4" s="1" t="s">
        <v>24</v>
      </c>
      <c r="D4" s="1" t="s">
        <v>25</v>
      </c>
      <c r="E4" s="1" t="s">
        <v>26</v>
      </c>
      <c r="F4" s="1">
        <v>2026</v>
      </c>
      <c r="G4" s="1" t="str">
        <f>"9791124468272"</f>
        <v>9791124468272</v>
      </c>
      <c r="H4" s="1" t="s">
        <v>180</v>
      </c>
    </row>
    <row r="5" spans="1:8" x14ac:dyDescent="0.3">
      <c r="A5" s="1">
        <v>3</v>
      </c>
      <c r="B5" s="1" t="s">
        <v>27</v>
      </c>
      <c r="C5" s="1" t="s">
        <v>28</v>
      </c>
      <c r="D5" s="1" t="s">
        <v>29</v>
      </c>
      <c r="E5" s="1" t="s">
        <v>30</v>
      </c>
      <c r="F5" s="1">
        <v>2026</v>
      </c>
      <c r="G5" s="1" t="str">
        <f>"9791188389797"</f>
        <v>9791188389797</v>
      </c>
      <c r="H5" s="1" t="s">
        <v>181</v>
      </c>
    </row>
    <row r="6" spans="1:8" x14ac:dyDescent="0.3">
      <c r="A6" s="1">
        <v>4</v>
      </c>
      <c r="B6" s="1" t="s">
        <v>31</v>
      </c>
      <c r="C6" s="1" t="s">
        <v>32</v>
      </c>
      <c r="D6" s="1" t="s">
        <v>33</v>
      </c>
      <c r="E6" s="1" t="s">
        <v>34</v>
      </c>
      <c r="F6" s="1">
        <v>2026</v>
      </c>
      <c r="G6" s="1" t="str">
        <f>"9791199494053"</f>
        <v>9791199494053</v>
      </c>
      <c r="H6" s="1" t="s">
        <v>182</v>
      </c>
    </row>
    <row r="7" spans="1:8" x14ac:dyDescent="0.3">
      <c r="A7" s="1">
        <v>5</v>
      </c>
      <c r="B7" s="1" t="s">
        <v>35</v>
      </c>
      <c r="C7" s="1" t="s">
        <v>36</v>
      </c>
      <c r="D7" s="1" t="s">
        <v>37</v>
      </c>
      <c r="E7" s="1" t="s">
        <v>15</v>
      </c>
      <c r="F7" s="1">
        <v>2026</v>
      </c>
      <c r="G7" s="1" t="str">
        <f>"9791124248270"</f>
        <v>9791124248270</v>
      </c>
      <c r="H7" s="1" t="s">
        <v>183</v>
      </c>
    </row>
    <row r="8" spans="1:8" x14ac:dyDescent="0.3">
      <c r="A8" s="1">
        <v>6</v>
      </c>
      <c r="B8" s="1" t="s">
        <v>38</v>
      </c>
      <c r="C8" s="1" t="s">
        <v>39</v>
      </c>
      <c r="D8" s="1" t="s">
        <v>40</v>
      </c>
      <c r="E8" s="1" t="s">
        <v>41</v>
      </c>
      <c r="F8" s="1">
        <v>2026</v>
      </c>
      <c r="G8" s="1" t="str">
        <f>"9791194831396"</f>
        <v>9791194831396</v>
      </c>
      <c r="H8" s="1" t="s">
        <v>184</v>
      </c>
    </row>
    <row r="9" spans="1:8" x14ac:dyDescent="0.3">
      <c r="A9" s="1">
        <v>7</v>
      </c>
      <c r="B9" s="1" t="s">
        <v>42</v>
      </c>
      <c r="C9" s="1" t="s">
        <v>43</v>
      </c>
      <c r="D9" s="1" t="s">
        <v>44</v>
      </c>
      <c r="E9" s="1" t="s">
        <v>45</v>
      </c>
      <c r="F9" s="1">
        <v>2026</v>
      </c>
      <c r="G9" s="1" t="str">
        <f>"9791192372792"</f>
        <v>9791192372792</v>
      </c>
      <c r="H9" s="1" t="s">
        <v>185</v>
      </c>
    </row>
    <row r="10" spans="1:8" x14ac:dyDescent="0.3">
      <c r="A10" s="1">
        <v>8</v>
      </c>
      <c r="B10" s="1" t="s">
        <v>46</v>
      </c>
      <c r="C10" s="1" t="s">
        <v>47</v>
      </c>
      <c r="D10" s="1" t="s">
        <v>48</v>
      </c>
      <c r="E10" s="1" t="s">
        <v>49</v>
      </c>
      <c r="F10" s="1">
        <v>2026</v>
      </c>
      <c r="G10" s="1" t="str">
        <f>"9791167601384"</f>
        <v>9791167601384</v>
      </c>
      <c r="H10" s="1" t="s">
        <v>186</v>
      </c>
    </row>
    <row r="11" spans="1:8" x14ac:dyDescent="0.3">
      <c r="A11" s="1">
        <v>9</v>
      </c>
      <c r="B11" s="1" t="s">
        <v>50</v>
      </c>
      <c r="C11" s="1" t="s">
        <v>51</v>
      </c>
      <c r="D11" s="1" t="s">
        <v>52</v>
      </c>
      <c r="E11" s="1" t="s">
        <v>53</v>
      </c>
      <c r="F11" s="1">
        <v>2025</v>
      </c>
      <c r="G11" s="1" t="str">
        <f>"9791191378863"</f>
        <v>9791191378863</v>
      </c>
      <c r="H11" s="1" t="s">
        <v>187</v>
      </c>
    </row>
    <row r="12" spans="1:8" x14ac:dyDescent="0.3">
      <c r="A12" s="1">
        <v>10</v>
      </c>
      <c r="B12" s="1" t="s">
        <v>54</v>
      </c>
      <c r="C12" s="1" t="s">
        <v>55</v>
      </c>
      <c r="D12" s="1" t="s">
        <v>56</v>
      </c>
      <c r="E12" s="1" t="s">
        <v>57</v>
      </c>
      <c r="F12" s="1">
        <v>2026</v>
      </c>
      <c r="G12" s="1" t="str">
        <f>"9791199359383"</f>
        <v>9791199359383</v>
      </c>
      <c r="H12" s="1" t="s">
        <v>188</v>
      </c>
    </row>
    <row r="13" spans="1:8" x14ac:dyDescent="0.3">
      <c r="A13" s="1">
        <v>11</v>
      </c>
      <c r="B13" s="1" t="s">
        <v>58</v>
      </c>
      <c r="C13" s="1" t="s">
        <v>59</v>
      </c>
      <c r="D13" s="1" t="s">
        <v>60</v>
      </c>
      <c r="E13" s="1" t="s">
        <v>61</v>
      </c>
      <c r="F13" s="1">
        <v>2026</v>
      </c>
      <c r="G13" s="1" t="str">
        <f>"9791199517547"</f>
        <v>9791199517547</v>
      </c>
      <c r="H13" s="1" t="s">
        <v>189</v>
      </c>
    </row>
    <row r="14" spans="1:8" x14ac:dyDescent="0.3">
      <c r="A14" s="1">
        <v>12</v>
      </c>
      <c r="B14" s="1" t="s">
        <v>62</v>
      </c>
      <c r="C14" s="1" t="s">
        <v>63</v>
      </c>
      <c r="D14" s="1" t="s">
        <v>64</v>
      </c>
      <c r="E14" s="1" t="s">
        <v>65</v>
      </c>
      <c r="F14" s="1">
        <v>2026</v>
      </c>
      <c r="G14" s="1" t="str">
        <f>"9791176611459"</f>
        <v>9791176611459</v>
      </c>
      <c r="H14" s="1" t="s">
        <v>190</v>
      </c>
    </row>
    <row r="15" spans="1:8" x14ac:dyDescent="0.3">
      <c r="A15" s="1">
        <v>13</v>
      </c>
      <c r="B15" s="1" t="s">
        <v>66</v>
      </c>
      <c r="C15" s="1" t="s">
        <v>67</v>
      </c>
      <c r="D15" s="1" t="s">
        <v>68</v>
      </c>
      <c r="E15" s="1" t="s">
        <v>69</v>
      </c>
      <c r="F15" s="1">
        <v>2026</v>
      </c>
      <c r="G15" s="1" t="str">
        <f>"9791124505069"</f>
        <v>9791124505069</v>
      </c>
      <c r="H15" s="1" t="s">
        <v>191</v>
      </c>
    </row>
    <row r="16" spans="1:8" x14ac:dyDescent="0.3">
      <c r="A16" s="1">
        <v>14</v>
      </c>
      <c r="B16" s="1" t="s">
        <v>70</v>
      </c>
      <c r="C16" s="1" t="s">
        <v>71</v>
      </c>
      <c r="D16" s="1" t="s">
        <v>72</v>
      </c>
      <c r="E16" s="1" t="s">
        <v>73</v>
      </c>
      <c r="F16" s="1">
        <v>2026</v>
      </c>
      <c r="G16" s="1" t="str">
        <f>"9788901299938"</f>
        <v>9788901299938</v>
      </c>
      <c r="H16" s="1" t="s">
        <v>192</v>
      </c>
    </row>
    <row r="17" spans="1:8" x14ac:dyDescent="0.3">
      <c r="A17" s="1">
        <v>15</v>
      </c>
      <c r="B17" s="1" t="s">
        <v>74</v>
      </c>
      <c r="C17" s="1" t="s">
        <v>75</v>
      </c>
      <c r="D17" s="1" t="s">
        <v>76</v>
      </c>
      <c r="E17" s="1" t="s">
        <v>77</v>
      </c>
      <c r="F17" s="1">
        <v>2026</v>
      </c>
      <c r="G17" s="1" t="str">
        <f>"9791170437499"</f>
        <v>9791170437499</v>
      </c>
      <c r="H17" s="1" t="s">
        <v>193</v>
      </c>
    </row>
    <row r="18" spans="1:8" x14ac:dyDescent="0.3">
      <c r="A18" s="1">
        <v>16</v>
      </c>
      <c r="B18" s="1" t="s">
        <v>78</v>
      </c>
      <c r="C18" s="1" t="s">
        <v>79</v>
      </c>
      <c r="D18" s="1" t="s">
        <v>80</v>
      </c>
      <c r="E18" s="1" t="s">
        <v>81</v>
      </c>
      <c r="F18" s="1">
        <v>2026</v>
      </c>
      <c r="G18" s="1" t="str">
        <f>"9791169095624"</f>
        <v>9791169095624</v>
      </c>
      <c r="H18" s="1" t="s">
        <v>194</v>
      </c>
    </row>
    <row r="19" spans="1:8" x14ac:dyDescent="0.3">
      <c r="A19" s="1">
        <v>17</v>
      </c>
      <c r="B19" s="1" t="s">
        <v>82</v>
      </c>
      <c r="C19" s="1" t="s">
        <v>83</v>
      </c>
      <c r="D19" s="1" t="s">
        <v>84</v>
      </c>
      <c r="E19" s="1" t="s">
        <v>85</v>
      </c>
      <c r="F19" s="1">
        <v>2025</v>
      </c>
      <c r="G19" s="1" t="str">
        <f>"9791171831258"</f>
        <v>9791171831258</v>
      </c>
      <c r="H19" s="1" t="s">
        <v>195</v>
      </c>
    </row>
    <row r="20" spans="1:8" x14ac:dyDescent="0.3">
      <c r="A20" s="1">
        <v>18</v>
      </c>
      <c r="B20" s="1" t="s">
        <v>86</v>
      </c>
      <c r="C20" s="1" t="s">
        <v>87</v>
      </c>
      <c r="D20" s="1" t="s">
        <v>88</v>
      </c>
      <c r="E20" s="1" t="s">
        <v>89</v>
      </c>
      <c r="F20" s="1">
        <v>2025</v>
      </c>
      <c r="G20" s="1" t="str">
        <f>"9788937464843"</f>
        <v>9788937464843</v>
      </c>
      <c r="H20" s="1" t="s">
        <v>196</v>
      </c>
    </row>
    <row r="21" spans="1:8" x14ac:dyDescent="0.3">
      <c r="A21" s="1">
        <v>19</v>
      </c>
      <c r="B21" s="1" t="s">
        <v>90</v>
      </c>
      <c r="C21" s="1" t="s">
        <v>91</v>
      </c>
      <c r="D21" s="1" t="s">
        <v>92</v>
      </c>
      <c r="E21" s="1" t="s">
        <v>89</v>
      </c>
      <c r="F21" s="1">
        <v>2026</v>
      </c>
      <c r="G21" s="1" t="str">
        <f>"9788937464973"</f>
        <v>9788937464973</v>
      </c>
      <c r="H21" s="1" t="s">
        <v>197</v>
      </c>
    </row>
    <row r="22" spans="1:8" x14ac:dyDescent="0.3">
      <c r="A22" s="1">
        <v>20</v>
      </c>
      <c r="B22" s="1" t="s">
        <v>93</v>
      </c>
      <c r="C22" s="1" t="s">
        <v>94</v>
      </c>
      <c r="D22" s="1" t="s">
        <v>92</v>
      </c>
      <c r="E22" s="1" t="s">
        <v>89</v>
      </c>
      <c r="F22" s="1">
        <v>2026</v>
      </c>
      <c r="G22" s="1" t="str">
        <f>"9788937464980"</f>
        <v>9788937464980</v>
      </c>
      <c r="H22" s="1" t="s">
        <v>198</v>
      </c>
    </row>
    <row r="23" spans="1:8" x14ac:dyDescent="0.3">
      <c r="A23" s="1">
        <v>21</v>
      </c>
      <c r="B23" s="1" t="s">
        <v>95</v>
      </c>
      <c r="C23" s="1" t="s">
        <v>96</v>
      </c>
      <c r="D23" s="1" t="s">
        <v>97</v>
      </c>
      <c r="E23" s="1" t="s">
        <v>98</v>
      </c>
      <c r="F23" s="1">
        <v>2026</v>
      </c>
      <c r="G23" s="1" t="str">
        <f>"9788936425418"</f>
        <v>9788936425418</v>
      </c>
      <c r="H23" s="1" t="s">
        <v>199</v>
      </c>
    </row>
    <row r="24" spans="1:8" x14ac:dyDescent="0.3">
      <c r="A24" s="1">
        <v>22</v>
      </c>
      <c r="B24" s="1" t="s">
        <v>99</v>
      </c>
      <c r="C24" s="1" t="s">
        <v>100</v>
      </c>
      <c r="D24" s="1" t="s">
        <v>101</v>
      </c>
      <c r="E24" s="1" t="s">
        <v>102</v>
      </c>
      <c r="F24" s="1">
        <v>2025</v>
      </c>
      <c r="G24" s="1" t="str">
        <f>"9788954473026"</f>
        <v>9788954473026</v>
      </c>
      <c r="H24" s="1" t="s">
        <v>200</v>
      </c>
    </row>
    <row r="25" spans="1:8" x14ac:dyDescent="0.3">
      <c r="A25" s="1">
        <v>23</v>
      </c>
      <c r="B25" s="1" t="s">
        <v>103</v>
      </c>
      <c r="C25" s="1" t="s">
        <v>104</v>
      </c>
      <c r="D25" s="1" t="s">
        <v>105</v>
      </c>
      <c r="E25" s="1" t="s">
        <v>89</v>
      </c>
      <c r="F25" s="1">
        <v>2026</v>
      </c>
      <c r="G25" s="1" t="str">
        <f>"9788937477430"</f>
        <v>9788937477430</v>
      </c>
      <c r="H25" s="1" t="s">
        <v>201</v>
      </c>
    </row>
    <row r="26" spans="1:8" x14ac:dyDescent="0.3">
      <c r="A26" s="1">
        <v>24</v>
      </c>
      <c r="B26" s="1" t="s">
        <v>106</v>
      </c>
      <c r="C26" s="1" t="s">
        <v>107</v>
      </c>
      <c r="D26" s="1" t="s">
        <v>108</v>
      </c>
      <c r="E26" s="1" t="s">
        <v>109</v>
      </c>
      <c r="F26" s="1">
        <v>2026</v>
      </c>
      <c r="G26" s="1" t="str">
        <f>"9791168344044"</f>
        <v>9791168344044</v>
      </c>
      <c r="H26" s="1" t="s">
        <v>202</v>
      </c>
    </row>
    <row r="27" spans="1:8" x14ac:dyDescent="0.3">
      <c r="A27" s="1">
        <v>25</v>
      </c>
      <c r="B27" s="1" t="s">
        <v>110</v>
      </c>
      <c r="C27" s="1" t="s">
        <v>111</v>
      </c>
      <c r="D27" s="1" t="s">
        <v>112</v>
      </c>
      <c r="E27" s="1" t="s">
        <v>113</v>
      </c>
      <c r="F27" s="1">
        <v>2026</v>
      </c>
      <c r="G27" s="1" t="str">
        <f>"9791168554948"</f>
        <v>9791168554948</v>
      </c>
      <c r="H27" s="1" t="s">
        <v>203</v>
      </c>
    </row>
    <row r="28" spans="1:8" x14ac:dyDescent="0.3">
      <c r="A28" s="1">
        <v>26</v>
      </c>
      <c r="B28" s="1" t="s">
        <v>114</v>
      </c>
      <c r="C28" s="1" t="s">
        <v>115</v>
      </c>
      <c r="D28" s="1" t="s">
        <v>116</v>
      </c>
      <c r="E28" s="1" t="s">
        <v>117</v>
      </c>
      <c r="F28" s="1">
        <v>2026</v>
      </c>
      <c r="G28" s="1" t="str">
        <f>"9791130681870"</f>
        <v>9791130681870</v>
      </c>
      <c r="H28" s="1" t="s">
        <v>204</v>
      </c>
    </row>
    <row r="29" spans="1:8" x14ac:dyDescent="0.3">
      <c r="A29" s="1">
        <v>27</v>
      </c>
      <c r="B29" s="1" t="s">
        <v>118</v>
      </c>
      <c r="C29" s="1" t="s">
        <v>119</v>
      </c>
      <c r="D29" s="1" t="s">
        <v>120</v>
      </c>
      <c r="E29" s="1" t="s">
        <v>121</v>
      </c>
      <c r="F29" s="1">
        <v>2026</v>
      </c>
      <c r="G29" s="1" t="str">
        <f>"9791170614067"</f>
        <v>9791170614067</v>
      </c>
      <c r="H29" s="1" t="s">
        <v>205</v>
      </c>
    </row>
    <row r="30" spans="1:8" x14ac:dyDescent="0.3">
      <c r="A30" s="1">
        <v>28</v>
      </c>
      <c r="B30" s="1" t="s">
        <v>122</v>
      </c>
      <c r="C30" s="1" t="s">
        <v>123</v>
      </c>
      <c r="D30" s="1" t="s">
        <v>124</v>
      </c>
      <c r="E30" s="1" t="s">
        <v>125</v>
      </c>
      <c r="F30" s="1">
        <v>2026</v>
      </c>
      <c r="G30" s="1" t="str">
        <f>"9791193519387"</f>
        <v>9791193519387</v>
      </c>
      <c r="H30" s="1" t="s">
        <v>206</v>
      </c>
    </row>
    <row r="31" spans="1:8" x14ac:dyDescent="0.3">
      <c r="A31" s="1">
        <v>29</v>
      </c>
      <c r="B31" s="1" t="s">
        <v>126</v>
      </c>
      <c r="C31" s="1" t="s">
        <v>127</v>
      </c>
      <c r="D31" s="1" t="s">
        <v>128</v>
      </c>
      <c r="E31" s="1" t="s">
        <v>129</v>
      </c>
      <c r="F31" s="1">
        <v>2026</v>
      </c>
      <c r="G31" s="1" t="str">
        <f>"9791198547514"</f>
        <v>9791198547514</v>
      </c>
      <c r="H31" s="1" t="s">
        <v>207</v>
      </c>
    </row>
    <row r="32" spans="1:8" x14ac:dyDescent="0.3">
      <c r="A32" s="1">
        <v>30</v>
      </c>
      <c r="B32" s="1" t="s">
        <v>130</v>
      </c>
      <c r="C32" s="1" t="s">
        <v>131</v>
      </c>
      <c r="D32" s="1" t="s">
        <v>132</v>
      </c>
      <c r="E32" s="1" t="s">
        <v>133</v>
      </c>
      <c r="F32" s="1">
        <v>2026</v>
      </c>
      <c r="G32" s="1" t="str">
        <f>"9791124575178"</f>
        <v>9791124575178</v>
      </c>
      <c r="H32" s="1" t="s">
        <v>208</v>
      </c>
    </row>
    <row r="33" spans="1:8" x14ac:dyDescent="0.3">
      <c r="A33" s="1">
        <v>31</v>
      </c>
      <c r="B33" s="1" t="s">
        <v>134</v>
      </c>
      <c r="C33" s="1" t="s">
        <v>135</v>
      </c>
      <c r="D33" s="1" t="s">
        <v>136</v>
      </c>
      <c r="E33" s="1" t="s">
        <v>102</v>
      </c>
      <c r="F33" s="1">
        <v>2025</v>
      </c>
      <c r="G33" s="1" t="str">
        <f>"9788954473316"</f>
        <v>9788954473316</v>
      </c>
      <c r="H33" s="1" t="s">
        <v>209</v>
      </c>
    </row>
    <row r="34" spans="1:8" x14ac:dyDescent="0.3">
      <c r="A34" s="1">
        <v>32</v>
      </c>
      <c r="B34" s="1" t="s">
        <v>137</v>
      </c>
      <c r="C34" s="1" t="s">
        <v>138</v>
      </c>
      <c r="D34" s="1" t="s">
        <v>139</v>
      </c>
      <c r="E34" s="1" t="s">
        <v>140</v>
      </c>
      <c r="F34" s="1">
        <v>2026</v>
      </c>
      <c r="G34" s="1" t="str">
        <f>"9788949123585"</f>
        <v>9788949123585</v>
      </c>
      <c r="H34" s="1" t="s">
        <v>210</v>
      </c>
    </row>
    <row r="35" spans="1:8" x14ac:dyDescent="0.3">
      <c r="A35" s="1">
        <v>33</v>
      </c>
      <c r="B35" s="1" t="s">
        <v>141</v>
      </c>
      <c r="C35" s="1" t="s">
        <v>142</v>
      </c>
      <c r="D35" s="1" t="s">
        <v>143</v>
      </c>
      <c r="E35" s="1" t="s">
        <v>144</v>
      </c>
      <c r="F35" s="1">
        <v>2026</v>
      </c>
      <c r="G35" s="1" t="str">
        <f>"9791175773431"</f>
        <v>9791175773431</v>
      </c>
      <c r="H35" s="1" t="s">
        <v>211</v>
      </c>
    </row>
    <row r="36" spans="1:8" x14ac:dyDescent="0.3">
      <c r="A36" s="1">
        <v>34</v>
      </c>
      <c r="B36" s="1" t="s">
        <v>145</v>
      </c>
      <c r="C36" s="1" t="s">
        <v>146</v>
      </c>
      <c r="D36" s="1" t="s">
        <v>147</v>
      </c>
      <c r="E36" s="1" t="s">
        <v>148</v>
      </c>
      <c r="F36" s="1">
        <v>2025</v>
      </c>
      <c r="G36" s="1" t="str">
        <f>"9791194847007"</f>
        <v>9791194847007</v>
      </c>
      <c r="H36" s="1" t="s">
        <v>212</v>
      </c>
    </row>
    <row r="37" spans="1:8" x14ac:dyDescent="0.3">
      <c r="A37" s="1">
        <v>35</v>
      </c>
      <c r="B37" s="1" t="s">
        <v>149</v>
      </c>
      <c r="C37" s="1" t="s">
        <v>150</v>
      </c>
      <c r="D37" s="1" t="s">
        <v>151</v>
      </c>
      <c r="E37" s="1" t="s">
        <v>98</v>
      </c>
      <c r="F37" s="1">
        <v>2026</v>
      </c>
      <c r="G37" s="1" t="str">
        <f>"9788936431778"</f>
        <v>9788936431778</v>
      </c>
      <c r="H37" s="1" t="s">
        <v>213</v>
      </c>
    </row>
    <row r="38" spans="1:8" x14ac:dyDescent="0.3">
      <c r="A38" s="1">
        <v>36</v>
      </c>
      <c r="B38" s="1" t="s">
        <v>152</v>
      </c>
      <c r="C38" s="1" t="s">
        <v>153</v>
      </c>
      <c r="D38" s="1" t="s">
        <v>151</v>
      </c>
      <c r="E38" s="1" t="s">
        <v>98</v>
      </c>
      <c r="F38" s="1">
        <v>2026</v>
      </c>
      <c r="G38" s="1" t="str">
        <f>"9788936431785"</f>
        <v>9788936431785</v>
      </c>
      <c r="H38" s="1" t="s">
        <v>214</v>
      </c>
    </row>
    <row r="39" spans="1:8" x14ac:dyDescent="0.3">
      <c r="A39" s="1">
        <v>37</v>
      </c>
      <c r="B39" s="1" t="s">
        <v>154</v>
      </c>
      <c r="C39" s="1" t="s">
        <v>155</v>
      </c>
      <c r="D39" s="1" t="s">
        <v>156</v>
      </c>
      <c r="E39" s="1" t="s">
        <v>102</v>
      </c>
      <c r="F39" s="1">
        <v>2026</v>
      </c>
      <c r="G39" s="1" t="str">
        <f>"9788954474863"</f>
        <v>9788954474863</v>
      </c>
      <c r="H39" s="1" t="s">
        <v>215</v>
      </c>
    </row>
    <row r="40" spans="1:8" x14ac:dyDescent="0.3">
      <c r="A40" s="1">
        <v>38</v>
      </c>
      <c r="B40" s="1" t="s">
        <v>157</v>
      </c>
      <c r="C40" s="1" t="s">
        <v>158</v>
      </c>
      <c r="D40" s="1" t="s">
        <v>159</v>
      </c>
      <c r="E40" s="1" t="s">
        <v>160</v>
      </c>
      <c r="F40" s="1">
        <v>2026</v>
      </c>
      <c r="G40" s="1" t="str">
        <f>"9791167903662"</f>
        <v>9791167903662</v>
      </c>
      <c r="H40" s="1" t="s">
        <v>216</v>
      </c>
    </row>
    <row r="41" spans="1:8" x14ac:dyDescent="0.3">
      <c r="A41" s="1">
        <v>39</v>
      </c>
      <c r="B41" s="1" t="s">
        <v>161</v>
      </c>
      <c r="C41" s="1" t="s">
        <v>162</v>
      </c>
      <c r="D41" s="1" t="s">
        <v>163</v>
      </c>
      <c r="E41" s="1" t="s">
        <v>164</v>
      </c>
      <c r="F41" s="1">
        <v>2026</v>
      </c>
      <c r="G41" s="1" t="str">
        <f>"9791170614043"</f>
        <v>9791170614043</v>
      </c>
      <c r="H41" s="1" t="s">
        <v>217</v>
      </c>
    </row>
    <row r="42" spans="1:8" x14ac:dyDescent="0.3">
      <c r="A42" s="1">
        <v>40</v>
      </c>
      <c r="B42" s="1" t="s">
        <v>165</v>
      </c>
      <c r="C42" s="1" t="s">
        <v>166</v>
      </c>
      <c r="D42" s="1" t="s">
        <v>13</v>
      </c>
      <c r="E42" s="1" t="s">
        <v>14</v>
      </c>
      <c r="F42" s="1">
        <v>2026</v>
      </c>
      <c r="G42" s="1" t="str">
        <f>"9791124712023"</f>
        <v>9791124712023</v>
      </c>
      <c r="H42" s="1" t="s">
        <v>218</v>
      </c>
    </row>
    <row r="43" spans="1:8" x14ac:dyDescent="0.3">
      <c r="A43" s="1">
        <v>41</v>
      </c>
      <c r="B43" s="1" t="s">
        <v>167</v>
      </c>
      <c r="C43" s="1" t="s">
        <v>168</v>
      </c>
      <c r="D43" s="1" t="s">
        <v>169</v>
      </c>
      <c r="E43" s="1" t="s">
        <v>170</v>
      </c>
      <c r="F43" s="1">
        <v>2026</v>
      </c>
      <c r="G43" s="1" t="str">
        <f>"9791155819555"</f>
        <v>9791155819555</v>
      </c>
      <c r="H43" s="1" t="s">
        <v>219</v>
      </c>
    </row>
    <row r="44" spans="1:8" x14ac:dyDescent="0.3">
      <c r="A44" s="1">
        <v>42</v>
      </c>
      <c r="B44" s="1" t="s">
        <v>171</v>
      </c>
      <c r="C44" s="1" t="s">
        <v>172</v>
      </c>
      <c r="D44" s="1" t="s">
        <v>173</v>
      </c>
      <c r="E44" s="1" t="s">
        <v>174</v>
      </c>
      <c r="F44" s="1">
        <v>2026</v>
      </c>
      <c r="G44" s="1" t="str">
        <f>"9791124241011"</f>
        <v>9791124241011</v>
      </c>
      <c r="H44" s="1" t="s">
        <v>220</v>
      </c>
    </row>
    <row r="45" spans="1:8" x14ac:dyDescent="0.3">
      <c r="A45" s="1">
        <v>43</v>
      </c>
      <c r="B45" s="1" t="s">
        <v>175</v>
      </c>
      <c r="C45" s="1" t="s">
        <v>176</v>
      </c>
      <c r="D45" s="1" t="s">
        <v>177</v>
      </c>
      <c r="E45" s="1" t="s">
        <v>178</v>
      </c>
      <c r="F45" s="1">
        <v>2024</v>
      </c>
      <c r="G45" s="1" t="str">
        <f>"9791188434770"</f>
        <v>9791188434770</v>
      </c>
      <c r="H45" s="1" t="s">
        <v>221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5"/>
  <sheetViews>
    <sheetView workbookViewId="0">
      <selection activeCell="E7" sqref="E7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4" t="s">
        <v>222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7</v>
      </c>
      <c r="B2" s="2" t="s">
        <v>10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8</v>
      </c>
    </row>
    <row r="3" spans="1:8" x14ac:dyDescent="0.3">
      <c r="A3" s="3">
        <v>1</v>
      </c>
      <c r="B3" s="1" t="s">
        <v>223</v>
      </c>
      <c r="C3" s="1" t="s">
        <v>224</v>
      </c>
      <c r="D3" s="1" t="s">
        <v>225</v>
      </c>
      <c r="E3" s="1" t="s">
        <v>226</v>
      </c>
      <c r="F3" s="1">
        <v>2026</v>
      </c>
      <c r="G3" s="1" t="str">
        <f>"9791173326325"</f>
        <v>9791173326325</v>
      </c>
      <c r="H3" s="1" t="s">
        <v>227</v>
      </c>
    </row>
    <row r="4" spans="1:8" x14ac:dyDescent="0.3">
      <c r="A4" s="3">
        <v>2</v>
      </c>
      <c r="B4" s="1" t="s">
        <v>228</v>
      </c>
      <c r="C4" s="1" t="s">
        <v>229</v>
      </c>
      <c r="D4" s="1" t="s">
        <v>230</v>
      </c>
      <c r="E4" s="1" t="s">
        <v>231</v>
      </c>
      <c r="F4" s="1">
        <v>2026</v>
      </c>
      <c r="G4" s="1" t="str">
        <f>"9791169851893"</f>
        <v>9791169851893</v>
      </c>
      <c r="H4" s="1" t="s">
        <v>232</v>
      </c>
    </row>
    <row r="5" spans="1:8" x14ac:dyDescent="0.3">
      <c r="A5" s="3">
        <v>3</v>
      </c>
      <c r="B5" s="1" t="s">
        <v>233</v>
      </c>
      <c r="C5" s="1" t="s">
        <v>234</v>
      </c>
      <c r="D5" s="1" t="s">
        <v>235</v>
      </c>
      <c r="E5" s="1" t="s">
        <v>236</v>
      </c>
      <c r="F5" s="1">
        <v>2026</v>
      </c>
      <c r="G5" s="1" t="str">
        <f>"9791167553867"</f>
        <v>9791167553867</v>
      </c>
      <c r="H5" s="1" t="s">
        <v>237</v>
      </c>
    </row>
    <row r="6" spans="1:8" x14ac:dyDescent="0.3">
      <c r="A6" s="3">
        <v>4</v>
      </c>
      <c r="B6" s="1" t="s">
        <v>238</v>
      </c>
      <c r="C6" s="1" t="s">
        <v>239</v>
      </c>
      <c r="D6" s="1" t="s">
        <v>240</v>
      </c>
      <c r="E6" s="1" t="s">
        <v>241</v>
      </c>
      <c r="F6" s="1">
        <v>2026</v>
      </c>
      <c r="G6" s="1" t="str">
        <f>"9791173717796"</f>
        <v>9791173717796</v>
      </c>
      <c r="H6" s="1" t="s">
        <v>242</v>
      </c>
    </row>
    <row r="7" spans="1:8" x14ac:dyDescent="0.3">
      <c r="A7" s="3">
        <v>5</v>
      </c>
      <c r="B7" s="1" t="s">
        <v>243</v>
      </c>
      <c r="C7" s="1" t="s">
        <v>244</v>
      </c>
      <c r="D7" s="1" t="s">
        <v>245</v>
      </c>
      <c r="E7" s="1" t="s">
        <v>246</v>
      </c>
      <c r="F7" s="1">
        <v>2026</v>
      </c>
      <c r="G7" s="1" t="str">
        <f>"9791194028710"</f>
        <v>9791194028710</v>
      </c>
      <c r="H7" s="1" t="s">
        <v>247</v>
      </c>
    </row>
    <row r="8" spans="1:8" x14ac:dyDescent="0.3">
      <c r="A8" s="3">
        <v>6</v>
      </c>
      <c r="B8" s="1" t="s">
        <v>248</v>
      </c>
      <c r="C8" s="1" t="s">
        <v>249</v>
      </c>
      <c r="D8" s="1" t="s">
        <v>250</v>
      </c>
      <c r="E8" s="1" t="s">
        <v>11</v>
      </c>
      <c r="F8" s="1">
        <v>2026</v>
      </c>
      <c r="G8" s="1" t="str">
        <f>"9791173573286"</f>
        <v>9791173573286</v>
      </c>
      <c r="H8" s="1" t="s">
        <v>251</v>
      </c>
    </row>
    <row r="9" spans="1:8" x14ac:dyDescent="0.3">
      <c r="A9" s="3">
        <v>7</v>
      </c>
      <c r="B9" s="1" t="s">
        <v>252</v>
      </c>
      <c r="C9" s="1" t="s">
        <v>253</v>
      </c>
      <c r="D9" s="1" t="s">
        <v>250</v>
      </c>
      <c r="E9" s="1" t="s">
        <v>11</v>
      </c>
      <c r="F9" s="1">
        <v>2026</v>
      </c>
      <c r="G9" s="1" t="str">
        <f>"9791173573293"</f>
        <v>9791173573293</v>
      </c>
      <c r="H9" s="1" t="s">
        <v>254</v>
      </c>
    </row>
    <row r="10" spans="1:8" x14ac:dyDescent="0.3">
      <c r="A10" s="3">
        <v>8</v>
      </c>
      <c r="B10" s="1" t="s">
        <v>255</v>
      </c>
      <c r="C10" s="1" t="s">
        <v>256</v>
      </c>
      <c r="D10" s="1" t="s">
        <v>257</v>
      </c>
      <c r="E10" s="1" t="s">
        <v>258</v>
      </c>
      <c r="F10" s="1">
        <v>2026</v>
      </c>
      <c r="G10" s="1" t="str">
        <f>"9791163634225"</f>
        <v>9791163634225</v>
      </c>
      <c r="H10" s="1" t="s">
        <v>259</v>
      </c>
    </row>
    <row r="11" spans="1:8" x14ac:dyDescent="0.3">
      <c r="A11" s="3">
        <v>9</v>
      </c>
      <c r="B11" s="1" t="s">
        <v>260</v>
      </c>
      <c r="C11" s="1" t="s">
        <v>261</v>
      </c>
      <c r="D11" s="1" t="s">
        <v>262</v>
      </c>
      <c r="E11" s="1" t="s">
        <v>17</v>
      </c>
      <c r="F11" s="1">
        <v>2026</v>
      </c>
      <c r="G11" s="1" t="str">
        <f>"9791175488489"</f>
        <v>9791175488489</v>
      </c>
      <c r="H11" s="1" t="s">
        <v>263</v>
      </c>
    </row>
    <row r="12" spans="1:8" x14ac:dyDescent="0.3">
      <c r="A12" s="3">
        <v>10</v>
      </c>
      <c r="B12" s="1" t="s">
        <v>264</v>
      </c>
      <c r="C12" s="1" t="s">
        <v>265</v>
      </c>
      <c r="D12" s="1" t="s">
        <v>266</v>
      </c>
      <c r="E12" s="1" t="s">
        <v>17</v>
      </c>
      <c r="F12" s="1">
        <v>2025</v>
      </c>
      <c r="G12" s="1" t="str">
        <f>"9791175488458"</f>
        <v>9791175488458</v>
      </c>
      <c r="H12" s="1" t="s">
        <v>267</v>
      </c>
    </row>
    <row r="13" spans="1:8" x14ac:dyDescent="0.3">
      <c r="A13" s="3">
        <v>11</v>
      </c>
      <c r="B13" s="1" t="s">
        <v>268</v>
      </c>
      <c r="C13" s="1" t="s">
        <v>269</v>
      </c>
      <c r="D13" s="1" t="s">
        <v>270</v>
      </c>
      <c r="E13" s="1" t="s">
        <v>271</v>
      </c>
      <c r="F13" s="1">
        <v>2023</v>
      </c>
      <c r="G13" s="1" t="str">
        <f>"9791198360021"</f>
        <v>9791198360021</v>
      </c>
      <c r="H13" s="1" t="s">
        <v>272</v>
      </c>
    </row>
    <row r="14" spans="1:8" x14ac:dyDescent="0.3">
      <c r="A14" s="3">
        <v>12</v>
      </c>
      <c r="B14" s="1" t="s">
        <v>273</v>
      </c>
      <c r="C14" s="1" t="s">
        <v>274</v>
      </c>
      <c r="D14" s="1" t="s">
        <v>275</v>
      </c>
      <c r="E14" s="1" t="s">
        <v>276</v>
      </c>
      <c r="F14" s="1">
        <v>2026</v>
      </c>
      <c r="G14" s="1" t="str">
        <f>"9791175488243"</f>
        <v>9791175488243</v>
      </c>
      <c r="H14" s="1" t="s">
        <v>277</v>
      </c>
    </row>
    <row r="15" spans="1:8" x14ac:dyDescent="0.3">
      <c r="A15" s="3">
        <v>13</v>
      </c>
      <c r="B15" s="1" t="s">
        <v>278</v>
      </c>
      <c r="C15" s="1" t="s">
        <v>279</v>
      </c>
      <c r="D15" s="1" t="s">
        <v>280</v>
      </c>
      <c r="E15" s="1" t="s">
        <v>281</v>
      </c>
      <c r="F15" s="1">
        <v>2024</v>
      </c>
      <c r="G15" s="1" t="str">
        <f>"9788961773454"</f>
        <v>9788961773454</v>
      </c>
      <c r="H15" s="1" t="s">
        <v>282</v>
      </c>
    </row>
    <row r="16" spans="1:8" x14ac:dyDescent="0.3">
      <c r="A16" s="3">
        <v>14</v>
      </c>
      <c r="B16" s="1" t="s">
        <v>283</v>
      </c>
      <c r="C16" s="1" t="s">
        <v>284</v>
      </c>
      <c r="D16" s="1" t="s">
        <v>285</v>
      </c>
      <c r="E16" s="1" t="s">
        <v>286</v>
      </c>
      <c r="F16" s="1">
        <v>2026</v>
      </c>
      <c r="G16" s="1" t="str">
        <f>"9791199748118"</f>
        <v>9791199748118</v>
      </c>
      <c r="H16" s="1" t="s">
        <v>287</v>
      </c>
    </row>
    <row r="17" spans="1:8" x14ac:dyDescent="0.3">
      <c r="A17" s="3">
        <v>15</v>
      </c>
      <c r="B17" s="1" t="s">
        <v>288</v>
      </c>
      <c r="C17" s="1" t="s">
        <v>289</v>
      </c>
      <c r="D17" s="1" t="s">
        <v>290</v>
      </c>
      <c r="E17" s="1" t="s">
        <v>291</v>
      </c>
      <c r="F17" s="1">
        <v>2026</v>
      </c>
      <c r="G17" s="1" t="str">
        <f>"9791175488588"</f>
        <v>9791175488588</v>
      </c>
      <c r="H17" s="1" t="s">
        <v>292</v>
      </c>
    </row>
    <row r="18" spans="1:8" x14ac:dyDescent="0.3">
      <c r="A18" s="3">
        <v>16</v>
      </c>
      <c r="B18" s="1" t="s">
        <v>293</v>
      </c>
      <c r="C18" s="1" t="s">
        <v>294</v>
      </c>
      <c r="D18" s="1" t="s">
        <v>295</v>
      </c>
      <c r="E18" s="1" t="s">
        <v>140</v>
      </c>
      <c r="F18" s="1">
        <v>2026</v>
      </c>
      <c r="G18" s="1" t="str">
        <f>"9788949141862"</f>
        <v>9788949141862</v>
      </c>
      <c r="H18" s="1" t="s">
        <v>296</v>
      </c>
    </row>
    <row r="19" spans="1:8" x14ac:dyDescent="0.3">
      <c r="A19" s="3">
        <v>17</v>
      </c>
      <c r="B19" s="1" t="s">
        <v>297</v>
      </c>
      <c r="C19" s="1" t="s">
        <v>298</v>
      </c>
      <c r="D19" s="1" t="s">
        <v>299</v>
      </c>
      <c r="E19" s="1" t="s">
        <v>300</v>
      </c>
      <c r="F19" s="1">
        <v>2024</v>
      </c>
      <c r="G19" s="1" t="str">
        <f>"9791169813303"</f>
        <v>9791169813303</v>
      </c>
      <c r="H19" s="1" t="s">
        <v>301</v>
      </c>
    </row>
    <row r="20" spans="1:8" x14ac:dyDescent="0.3">
      <c r="A20" s="3">
        <v>18</v>
      </c>
      <c r="B20" s="1" t="s">
        <v>302</v>
      </c>
      <c r="C20" s="1" t="s">
        <v>303</v>
      </c>
      <c r="D20" s="1" t="s">
        <v>299</v>
      </c>
      <c r="E20" s="1" t="s">
        <v>300</v>
      </c>
      <c r="F20" s="1">
        <v>2024</v>
      </c>
      <c r="G20" s="1" t="str">
        <f>"9791169813464"</f>
        <v>9791169813464</v>
      </c>
      <c r="H20" s="1" t="s">
        <v>304</v>
      </c>
    </row>
    <row r="21" spans="1:8" x14ac:dyDescent="0.3">
      <c r="A21" s="3">
        <v>19</v>
      </c>
      <c r="B21" s="1" t="s">
        <v>305</v>
      </c>
      <c r="C21" s="1" t="s">
        <v>306</v>
      </c>
      <c r="D21" s="1" t="s">
        <v>307</v>
      </c>
      <c r="E21" s="1" t="s">
        <v>308</v>
      </c>
      <c r="F21" s="1">
        <v>2026</v>
      </c>
      <c r="G21" s="1" t="str">
        <f>"9788965796404"</f>
        <v>9788965796404</v>
      </c>
      <c r="H21" s="1" t="s">
        <v>309</v>
      </c>
    </row>
    <row r="22" spans="1:8" x14ac:dyDescent="0.3">
      <c r="A22" s="3">
        <v>20</v>
      </c>
      <c r="B22" s="1" t="s">
        <v>310</v>
      </c>
      <c r="C22" s="1" t="s">
        <v>311</v>
      </c>
      <c r="D22" s="1" t="s">
        <v>312</v>
      </c>
      <c r="E22" s="1" t="s">
        <v>313</v>
      </c>
      <c r="F22" s="1">
        <v>2026</v>
      </c>
      <c r="G22" s="1" t="str">
        <f>"9791130682693"</f>
        <v>9791130682693</v>
      </c>
      <c r="H22" s="1" t="s">
        <v>314</v>
      </c>
    </row>
    <row r="23" spans="1:8" x14ac:dyDescent="0.3">
      <c r="A23" s="3">
        <v>21</v>
      </c>
      <c r="B23" s="1" t="s">
        <v>315</v>
      </c>
      <c r="C23" s="1" t="s">
        <v>316</v>
      </c>
      <c r="D23" s="1" t="s">
        <v>317</v>
      </c>
      <c r="E23" s="1" t="s">
        <v>318</v>
      </c>
      <c r="F23" s="1">
        <v>2026</v>
      </c>
      <c r="G23" s="1" t="str">
        <f>"9791124455074"</f>
        <v>9791124455074</v>
      </c>
      <c r="H23" s="1" t="s">
        <v>319</v>
      </c>
    </row>
    <row r="24" spans="1:8" x14ac:dyDescent="0.3">
      <c r="A24" s="3">
        <v>22</v>
      </c>
      <c r="B24" s="1" t="s">
        <v>320</v>
      </c>
      <c r="C24" s="1" t="s">
        <v>321</v>
      </c>
      <c r="D24" s="1" t="s">
        <v>322</v>
      </c>
      <c r="E24" s="1" t="s">
        <v>5</v>
      </c>
      <c r="F24" s="1">
        <v>2026</v>
      </c>
      <c r="G24" s="1" t="str">
        <f>"9791194770626"</f>
        <v>9791194770626</v>
      </c>
      <c r="H24" s="1" t="s">
        <v>323</v>
      </c>
    </row>
    <row r="25" spans="1:8" x14ac:dyDescent="0.3">
      <c r="A25" s="3">
        <v>23</v>
      </c>
      <c r="B25" s="1" t="s">
        <v>324</v>
      </c>
      <c r="C25" s="1" t="s">
        <v>325</v>
      </c>
      <c r="D25" s="1" t="s">
        <v>326</v>
      </c>
      <c r="E25" s="1" t="s">
        <v>327</v>
      </c>
      <c r="F25" s="1">
        <v>2026</v>
      </c>
      <c r="G25" s="1" t="str">
        <f>"9791167032164"</f>
        <v>9791167032164</v>
      </c>
      <c r="H25" s="1" t="s">
        <v>328</v>
      </c>
    </row>
    <row r="26" spans="1:8" x14ac:dyDescent="0.3">
      <c r="A26" s="3">
        <v>24</v>
      </c>
      <c r="B26" s="1" t="s">
        <v>329</v>
      </c>
      <c r="C26" s="1" t="s">
        <v>330</v>
      </c>
      <c r="D26" s="1" t="s">
        <v>331</v>
      </c>
      <c r="E26" s="1" t="s">
        <v>16</v>
      </c>
      <c r="F26" s="1">
        <v>2026</v>
      </c>
      <c r="G26" s="1" t="str">
        <f>"9791173327032"</f>
        <v>9791173327032</v>
      </c>
      <c r="H26" s="1" t="s">
        <v>332</v>
      </c>
    </row>
    <row r="27" spans="1:8" x14ac:dyDescent="0.3">
      <c r="A27" s="3">
        <v>25</v>
      </c>
      <c r="B27" s="1" t="s">
        <v>333</v>
      </c>
      <c r="C27" s="1" t="s">
        <v>334</v>
      </c>
      <c r="D27" s="1" t="s">
        <v>335</v>
      </c>
      <c r="E27" s="1" t="s">
        <v>276</v>
      </c>
      <c r="F27" s="1">
        <v>2026</v>
      </c>
      <c r="G27" s="1" t="str">
        <f>"9791175488212"</f>
        <v>9791175488212</v>
      </c>
      <c r="H27" s="1" t="s">
        <v>336</v>
      </c>
    </row>
    <row r="28" spans="1:8" x14ac:dyDescent="0.3">
      <c r="A28" s="3">
        <v>26</v>
      </c>
      <c r="B28" s="1" t="s">
        <v>337</v>
      </c>
      <c r="C28" s="1" t="s">
        <v>338</v>
      </c>
      <c r="D28" s="1" t="s">
        <v>339</v>
      </c>
      <c r="E28" s="1" t="s">
        <v>340</v>
      </c>
      <c r="F28" s="1">
        <v>2026</v>
      </c>
      <c r="G28" s="1" t="str">
        <f>"9791141617592"</f>
        <v>9791141617592</v>
      </c>
      <c r="H28" s="1" t="s">
        <v>341</v>
      </c>
    </row>
    <row r="29" spans="1:8" x14ac:dyDescent="0.3">
      <c r="A29" s="3">
        <v>27</v>
      </c>
      <c r="B29" s="1" t="s">
        <v>342</v>
      </c>
      <c r="C29" s="1" t="s">
        <v>343</v>
      </c>
      <c r="D29" s="1" t="s">
        <v>344</v>
      </c>
      <c r="E29" s="1" t="s">
        <v>5</v>
      </c>
      <c r="F29" s="1">
        <v>2026</v>
      </c>
      <c r="G29" s="1" t="str">
        <f>"9791194770640"</f>
        <v>9791194770640</v>
      </c>
      <c r="H29" s="1" t="s">
        <v>345</v>
      </c>
    </row>
    <row r="30" spans="1:8" x14ac:dyDescent="0.3">
      <c r="A30" s="3">
        <v>28</v>
      </c>
      <c r="B30" s="1" t="s">
        <v>346</v>
      </c>
      <c r="C30" s="1" t="s">
        <v>347</v>
      </c>
      <c r="D30" s="1" t="s">
        <v>348</v>
      </c>
      <c r="E30" s="1" t="s">
        <v>340</v>
      </c>
      <c r="F30" s="1">
        <v>2025</v>
      </c>
      <c r="G30" s="1" t="str">
        <f>"9791141610852"</f>
        <v>9791141610852</v>
      </c>
      <c r="H30" s="1" t="s">
        <v>349</v>
      </c>
    </row>
    <row r="31" spans="1:8" x14ac:dyDescent="0.3">
      <c r="A31" s="3">
        <v>29</v>
      </c>
      <c r="B31" s="1" t="s">
        <v>350</v>
      </c>
      <c r="C31" s="1" t="s">
        <v>351</v>
      </c>
      <c r="D31" s="1" t="s">
        <v>352</v>
      </c>
      <c r="E31" s="1" t="s">
        <v>353</v>
      </c>
      <c r="F31" s="1">
        <v>2025</v>
      </c>
      <c r="G31" s="1" t="str">
        <f>"9791198265364"</f>
        <v>9791198265364</v>
      </c>
      <c r="H31" s="1" t="s">
        <v>354</v>
      </c>
    </row>
    <row r="32" spans="1:8" x14ac:dyDescent="0.3">
      <c r="A32" s="3">
        <v>30</v>
      </c>
      <c r="B32" s="1" t="s">
        <v>355</v>
      </c>
      <c r="C32" s="1" t="s">
        <v>356</v>
      </c>
      <c r="D32" s="1" t="s">
        <v>357</v>
      </c>
      <c r="E32" s="1" t="s">
        <v>276</v>
      </c>
      <c r="F32" s="1">
        <v>2026</v>
      </c>
      <c r="G32" s="1" t="str">
        <f>"9791175488168"</f>
        <v>9791175488168</v>
      </c>
      <c r="H32" s="1" t="s">
        <v>358</v>
      </c>
    </row>
    <row r="33" spans="1:8" x14ac:dyDescent="0.3">
      <c r="A33" s="3">
        <v>31</v>
      </c>
      <c r="B33" s="1" t="s">
        <v>359</v>
      </c>
      <c r="C33" s="1" t="s">
        <v>360</v>
      </c>
      <c r="D33" s="1" t="s">
        <v>361</v>
      </c>
      <c r="E33" s="1" t="s">
        <v>98</v>
      </c>
      <c r="F33" s="1">
        <v>2026</v>
      </c>
      <c r="G33" s="1" t="str">
        <f>"9788936450588"</f>
        <v>9788936450588</v>
      </c>
      <c r="H33" s="1" t="s">
        <v>362</v>
      </c>
    </row>
    <row r="34" spans="1:8" x14ac:dyDescent="0.3">
      <c r="A34" s="3">
        <v>32</v>
      </c>
      <c r="B34" s="1" t="s">
        <v>363</v>
      </c>
      <c r="C34" s="1" t="s">
        <v>364</v>
      </c>
      <c r="D34" s="1" t="s">
        <v>365</v>
      </c>
      <c r="E34" s="1" t="s">
        <v>6</v>
      </c>
      <c r="F34" s="1">
        <v>2026</v>
      </c>
      <c r="G34" s="1" t="str">
        <f>"9791158366476"</f>
        <v>9791158366476</v>
      </c>
      <c r="H34" s="1" t="s">
        <v>366</v>
      </c>
    </row>
    <row r="35" spans="1:8" x14ac:dyDescent="0.3">
      <c r="A35" s="3">
        <v>33</v>
      </c>
      <c r="B35" s="1" t="s">
        <v>367</v>
      </c>
      <c r="C35" s="1" t="s">
        <v>368</v>
      </c>
      <c r="D35" s="1" t="s">
        <v>369</v>
      </c>
      <c r="E35" s="1" t="s">
        <v>370</v>
      </c>
      <c r="F35" s="1">
        <v>2026</v>
      </c>
      <c r="G35" s="1" t="str">
        <f>"9788964965580"</f>
        <v>9788964965580</v>
      </c>
      <c r="H35" s="1" t="s">
        <v>371</v>
      </c>
    </row>
    <row r="36" spans="1:8" x14ac:dyDescent="0.3">
      <c r="A36" s="3">
        <v>34</v>
      </c>
      <c r="B36" s="1" t="s">
        <v>372</v>
      </c>
      <c r="C36" s="1" t="s">
        <v>373</v>
      </c>
      <c r="D36" s="1" t="s">
        <v>374</v>
      </c>
      <c r="E36" s="1" t="s">
        <v>375</v>
      </c>
      <c r="F36" s="1">
        <v>2026</v>
      </c>
      <c r="G36" s="1" t="str">
        <f>"9791166894329"</f>
        <v>9791166894329</v>
      </c>
      <c r="H36" s="1" t="s">
        <v>376</v>
      </c>
    </row>
    <row r="37" spans="1:8" x14ac:dyDescent="0.3">
      <c r="A37" s="3">
        <v>35</v>
      </c>
      <c r="B37" s="1" t="s">
        <v>377</v>
      </c>
      <c r="C37" s="1" t="s">
        <v>378</v>
      </c>
      <c r="D37" s="1" t="s">
        <v>379</v>
      </c>
      <c r="E37" s="1" t="s">
        <v>380</v>
      </c>
      <c r="F37" s="1">
        <v>2026</v>
      </c>
      <c r="G37" s="1" t="str">
        <f>"9788965467991"</f>
        <v>9788965467991</v>
      </c>
      <c r="H37" s="1" t="s">
        <v>381</v>
      </c>
    </row>
    <row r="38" spans="1:8" x14ac:dyDescent="0.3">
      <c r="A38" s="3">
        <v>36</v>
      </c>
      <c r="B38" s="1" t="s">
        <v>382</v>
      </c>
      <c r="C38" s="1" t="s">
        <v>383</v>
      </c>
      <c r="D38" s="1" t="s">
        <v>384</v>
      </c>
      <c r="E38" s="1" t="s">
        <v>385</v>
      </c>
      <c r="F38" s="1">
        <v>2026</v>
      </c>
      <c r="G38" s="1" t="str">
        <f>"9791165184711"</f>
        <v>9791165184711</v>
      </c>
      <c r="H38" s="1" t="s">
        <v>386</v>
      </c>
    </row>
    <row r="39" spans="1:8" x14ac:dyDescent="0.3">
      <c r="A39" s="3">
        <v>37</v>
      </c>
      <c r="B39" s="1" t="s">
        <v>387</v>
      </c>
      <c r="C39" s="1" t="s">
        <v>388</v>
      </c>
      <c r="D39" s="1" t="s">
        <v>389</v>
      </c>
      <c r="E39" s="1" t="s">
        <v>390</v>
      </c>
      <c r="F39" s="1">
        <v>2026</v>
      </c>
      <c r="G39" s="1" t="str">
        <f>"9791161952666"</f>
        <v>9791161952666</v>
      </c>
      <c r="H39" s="1" t="s">
        <v>391</v>
      </c>
    </row>
    <row r="40" spans="1:8" x14ac:dyDescent="0.3">
      <c r="A40" s="3">
        <v>38</v>
      </c>
      <c r="B40" s="1" t="s">
        <v>392</v>
      </c>
      <c r="C40" s="1" t="s">
        <v>393</v>
      </c>
      <c r="D40" s="1" t="s">
        <v>394</v>
      </c>
      <c r="E40" s="1" t="s">
        <v>395</v>
      </c>
      <c r="F40" s="1">
        <v>2026</v>
      </c>
      <c r="G40" s="1" t="str">
        <f>"9791194616580"</f>
        <v>9791194616580</v>
      </c>
      <c r="H40" s="1" t="s">
        <v>396</v>
      </c>
    </row>
    <row r="41" spans="1:8" x14ac:dyDescent="0.3">
      <c r="A41" s="3">
        <v>39</v>
      </c>
      <c r="B41" s="1" t="s">
        <v>397</v>
      </c>
      <c r="C41" s="1" t="s">
        <v>398</v>
      </c>
      <c r="D41" s="1" t="s">
        <v>399</v>
      </c>
      <c r="E41" s="1" t="s">
        <v>395</v>
      </c>
      <c r="F41" s="1">
        <v>2026</v>
      </c>
      <c r="G41" s="1" t="str">
        <f>"9791194616627"</f>
        <v>9791194616627</v>
      </c>
      <c r="H41" s="1" t="s">
        <v>400</v>
      </c>
    </row>
    <row r="42" spans="1:8" x14ac:dyDescent="0.3">
      <c r="A42" s="3">
        <v>40</v>
      </c>
      <c r="B42" s="1" t="s">
        <v>401</v>
      </c>
      <c r="C42" s="1" t="s">
        <v>402</v>
      </c>
      <c r="D42" s="1" t="s">
        <v>399</v>
      </c>
      <c r="E42" s="1" t="s">
        <v>395</v>
      </c>
      <c r="F42" s="1">
        <v>2026</v>
      </c>
      <c r="G42" s="1" t="str">
        <f>"9791194616634"</f>
        <v>9791194616634</v>
      </c>
      <c r="H42" s="1" t="s">
        <v>403</v>
      </c>
    </row>
    <row r="43" spans="1:8" x14ac:dyDescent="0.3">
      <c r="A43" s="3">
        <v>41</v>
      </c>
      <c r="B43" s="1" t="s">
        <v>404</v>
      </c>
      <c r="C43" s="1" t="s">
        <v>405</v>
      </c>
      <c r="D43" s="1" t="s">
        <v>406</v>
      </c>
      <c r="E43" s="1" t="s">
        <v>12</v>
      </c>
      <c r="F43" s="1">
        <v>2025</v>
      </c>
      <c r="G43" s="1" t="str">
        <f>"9791141169329"</f>
        <v>9791141169329</v>
      </c>
      <c r="H43" s="1" t="s">
        <v>407</v>
      </c>
    </row>
    <row r="44" spans="1:8" x14ac:dyDescent="0.3">
      <c r="A44" s="3">
        <v>42</v>
      </c>
      <c r="B44" s="1" t="s">
        <v>408</v>
      </c>
      <c r="C44" s="1" t="s">
        <v>409</v>
      </c>
      <c r="D44" s="1" t="s">
        <v>410</v>
      </c>
      <c r="E44" s="1" t="s">
        <v>411</v>
      </c>
      <c r="F44" s="1">
        <v>2025</v>
      </c>
      <c r="G44" s="1" t="str">
        <f>"9791141172824"</f>
        <v>9791141172824</v>
      </c>
      <c r="H44" s="1" t="s">
        <v>407</v>
      </c>
    </row>
    <row r="45" spans="1:8" x14ac:dyDescent="0.3">
      <c r="A45" s="3">
        <v>43</v>
      </c>
      <c r="B45" s="1" t="s">
        <v>412</v>
      </c>
      <c r="C45" s="1" t="s">
        <v>413</v>
      </c>
      <c r="D45" s="1" t="s">
        <v>410</v>
      </c>
      <c r="E45" s="1" t="s">
        <v>411</v>
      </c>
      <c r="F45" s="1">
        <v>2025</v>
      </c>
      <c r="G45" s="1" t="str">
        <f>"9791141169312"</f>
        <v>9791141169312</v>
      </c>
      <c r="H45" s="1" t="s">
        <v>407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2026-05-19T11:33:36Z</dcterms:created>
  <dcterms:modified xsi:type="dcterms:W3CDTF">2026-09-04T09:28:50Z</dcterms:modified>
</cp:coreProperties>
</file>